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51C3EFE5-4F90-4BBB-B19B-5CC0BD1F23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79" i="1" l="1"/>
  <c r="AO77" i="1"/>
  <c r="AO75" i="1"/>
  <c r="AO74" i="1"/>
  <c r="AO73" i="1"/>
  <c r="AO78" i="1"/>
  <c r="AC53" i="1"/>
  <c r="AC51" i="1" l="1"/>
  <c r="AC50" i="1"/>
  <c r="AC49" i="1"/>
  <c r="AS22" i="1"/>
  <c r="AC48" i="1"/>
  <c r="BE81" i="1"/>
  <c r="BE82" i="1"/>
  <c r="G81" i="1"/>
  <c r="G82" i="1"/>
  <c r="AK58" i="1"/>
  <c r="AS56" i="1"/>
  <c r="AS57" i="1"/>
  <c r="BE86" i="1" l="1"/>
  <c r="AC47" i="1"/>
  <c r="AO76" i="1" l="1"/>
  <c r="AC58" i="1"/>
  <c r="AB65" i="1" s="1"/>
  <c r="BE80" i="1"/>
  <c r="BE79" i="1"/>
  <c r="BE73" i="1"/>
  <c r="BE74" i="1"/>
  <c r="BE75" i="1"/>
  <c r="BE76" i="1"/>
  <c r="BE77" i="1"/>
  <c r="BE78" i="1"/>
  <c r="G80" i="1"/>
  <c r="G79" i="1"/>
  <c r="AO72" i="1"/>
  <c r="BE72" i="1" s="1"/>
  <c r="AJ66" i="1"/>
  <c r="AS54" i="1"/>
  <c r="AS55" i="1"/>
  <c r="U22" i="1"/>
  <c r="AS53" i="1"/>
  <c r="AS52" i="1"/>
  <c r="AS51" i="1"/>
  <c r="AS50" i="1"/>
  <c r="AS49" i="1"/>
  <c r="AS48" i="1"/>
  <c r="AS47" i="1"/>
  <c r="AS58" i="1" l="1"/>
  <c r="AR65" i="1"/>
  <c r="AR66" i="1" s="1"/>
  <c r="AB66" i="1"/>
</calcChain>
</file>

<file path=xl/sharedStrings.xml><?xml version="1.0" encoding="utf-8"?>
<sst xmlns="http://schemas.openxmlformats.org/spreadsheetml/2006/main" count="144" uniqueCount="102">
  <si>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</si>
  <si>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</si>
  <si>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 сільського голови</t>
  </si>
  <si>
    <t>Глеюватська сільська рада</t>
  </si>
  <si>
    <t>(найменування головного розпорядника коштів місцевого бюджету)</t>
  </si>
  <si>
    <t>№</t>
  </si>
  <si>
    <t>ПАСПОРТ</t>
  </si>
  <si>
    <t>бюджетної програми місцевого бюджету на 2025  рік</t>
  </si>
  <si>
    <t>1.</t>
  </si>
  <si>
    <t>0100000</t>
  </si>
  <si>
    <t>04339824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</si>
  <si>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</si>
  <si>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</si>
  <si>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</si>
  <si>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</si>
  <si>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0110000</t>
  </si>
  <si>
    <t xml:space="preserve">(найменування відповідального виконавця)                        </t>
  </si>
  <si>
    <t>3.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</si>
  <si>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</si>
  <si>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</si>
  <si>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</si>
  <si>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</si>
  <si>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0456300000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</si>
  <si>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</si>
  <si>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</si>
  <si>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</si>
  <si>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</si>
  <si>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</si>
  <si>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</si>
  <si>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</si>
  <si>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</si>
  <si>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</si>
  <si>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</si>
  <si>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</si>
  <si>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</si>
  <si>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</si>
  <si>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Створення належних умов для безперебійної роботи об'єктів житлово-комунального господарства</t>
  </si>
  <si>
    <t>7. Мета бюджетної програми</t>
  </si>
  <si>
    <t>Фінансова підтримка Комунального підприємства "ГЛЕЮВАТСЬКЕ" для забезпечення належної реалізаціїйого статутних завдань, вжиття заходів для виробництва та надання якісних, безпечних і безперебійних послуг населенню з метою створення сприятливих умов для життєдіяльності територіальної громади та поліпшення фінансово-господарської діяльності зазначеного підприємства, здійснення всіх необхідних заходів та невідкладних витрат для виконання завдань в інтересах держави та її безпеки в умовах воєнного стану, виконанням заходів з національного спротиву та територіальної оборони та подолання наслідків надзвичайної ситуації, пов"язаної з руйнуванням дамби Каховської ГЕС та забезпечення населення Глеюватської сільської територіальної громади питною водою.</t>
  </si>
  <si>
    <t>8. Завдання бюджетної програми</t>
  </si>
  <si>
    <t>Завдання</t>
  </si>
  <si>
    <t>Забезпечення безперебійної роботи житлово-комунальних підприємств</t>
  </si>
  <si>
    <t>Забезпечення підтримки комунальних підприємств для забезпечення безперебійної роботи житлово-комунального підприємства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</si>
  <si>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</si>
  <si>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</si>
  <si>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</si>
  <si>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</si>
  <si>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</si>
  <si>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</si>
  <si>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Надання фінансової підтримки для закупівлі матеріалів для проведення ремонтних робіт водопровідних та каналізаційних мереж  (вул. Степова, вул. Кірова Олександра, вул. Горького)</t>
  </si>
  <si>
    <t>Надання фінансової підтримки на забезпечення своєчасної виплати заробітної плати працівникам КП "ГЛЕЮВАТСЬКЕ"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</si>
  <si>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</si>
  <si>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</si>
  <si>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</si>
  <si>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«Розвитку, фінансової підтримки та поповнення статутного капіталу комунального підприємства "ГЛЕЮВАТСЬКЕ"" на 2024-2026 роки"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</si>
  <si>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</si>
  <si>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</si>
  <si>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</si>
  <si>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</si>
  <si>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</si>
  <si>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фінансової підтримки на забезпечення своєчасної виплати заробітної плати, сплати єдиного соціального внеску</t>
  </si>
  <si>
    <t>грн.</t>
  </si>
  <si>
    <t>кошторис</t>
  </si>
  <si>
    <t>обсяг фінансової підтримки на закупівлю пально-мастильних матеріалів</t>
  </si>
  <si>
    <t>обсяг фінансової підтримки на закупівлю  матеріалів для проведення ремонтних робіт водопровідних та каналізаційних мереж (вул.Степова,вул.Кірова Олександра,вул.Горького)</t>
  </si>
  <si>
    <t>продукту</t>
  </si>
  <si>
    <t>кількість підприємств, які потребують фінансової підтримки</t>
  </si>
  <si>
    <t>од.</t>
  </si>
  <si>
    <t>внутрішній облік</t>
  </si>
  <si>
    <t>ефективності</t>
  </si>
  <si>
    <t>середні витрати на виплату фінансової підтримки одному підприємству</t>
  </si>
  <si>
    <t>тис.грн.</t>
  </si>
  <si>
    <t>розрахунок</t>
  </si>
  <si>
    <t>якості</t>
  </si>
  <si>
    <t>відсоток підприємств, яким планується надання фінансової підтримки, до загальної кількості підприємств які потребують</t>
  </si>
  <si>
    <t>відс.</t>
  </si>
  <si>
    <t>Секретар ради</t>
  </si>
  <si>
    <t>Наталія ДОВЖЕНКО</t>
  </si>
  <si>
    <t>(підпис)</t>
  </si>
  <si>
    <t>(Власне ім’я, ПРІЗВИЩЕ)</t>
  </si>
  <si>
    <t>ПОГОДЖЕНО:</t>
  </si>
  <si>
    <t>Фінансовий відділ Глеюватської сільської ради</t>
  </si>
  <si>
    <t>(Назва місцевого фінансового органу)</t>
  </si>
  <si>
    <t>Начальник фінансового відділу</t>
  </si>
  <si>
    <t>Тетяна ЛАЗОРЕНКО</t>
  </si>
  <si>
    <t>(Дата погодження)</t>
  </si>
  <si>
    <t>М.П.</t>
  </si>
  <si>
    <t>Придбання пожежних гідрантів з комплектуючими для встановлення на  водопровідних мережах</t>
  </si>
  <si>
    <t>Надання фінансової підтримки на закупівлю інструменту, інвентарю для проведення робіт з благоустрою</t>
  </si>
  <si>
    <t xml:space="preserve">Закупівля матеріалів (фітинги, хомути, з’єднувальні елементи, водяні лічильники, електролічильники, провід ПВ, розетки,вимикачі,коробки розподільчі, клемники, гофра, автоматичні вимикачі, перетворювачі напруги (частоти)) для встановлення систем для очищення питної води </t>
  </si>
  <si>
    <t>Надання фінансової підтримки для закупівлі будівельних матеріалів, інвентарю та інструментів для проведення ремонтів господарським способом</t>
  </si>
  <si>
    <t>обсяг фінансової підтримки  для закупівлі будівельних матеріалів, інвентарю та інструментів для проведення ремонтів господарським способом</t>
  </si>
  <si>
    <t>Виготовлення карток мешканцям громади для безкоштовного отримання очищеної питної води з фільтрувальних систем, які встановлені на території громади</t>
  </si>
  <si>
    <t>Оплата послуг за обслуговування програмного забезпечення, встановленого для зчитування карток</t>
  </si>
  <si>
    <t>13.11.2025</t>
  </si>
  <si>
    <t>473-р</t>
  </si>
  <si>
    <t xml:space="preserve">Конституція України від 28.06.1996 р. №254к/96-ВР (із змінами);
 Бюджетний кодекс України від 08.07.2010 року №2456-УІ (із змінами та доповненнями); 
Закон України "Про місцеве самоврядування в Україні" від 21.05.1997 року №280/97-ВР (із змінами); 
Закон України «Про житлово-комунальні послуги», 
Закон України «Про благоустрій населених пунктів»;
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змінами); 
наказ Міністерства фінансів України "Про паспорти бюджетних програм" від 29.12.2002 року №1098 (із змінами);
 наказ Міністерства фінансів України "Про затвердження Примірного переліку результативних показників бюджетних програм для місцевих бюджетів за видатками, що можуть здійснюватися з  усіх місцевих бюджетів" від 27.07.2011 року № 945 (із змінами); 
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змінами);
наказ Міністерства фінансів України від 17.07.2015 №648 "Про затвердження типових форм бюджетного запиту для формування місцевих бюджетів" (зі змінами);
рішення сесії сільської ради від 20 грудня 2024 року №2810-XХХV/VIII "Про внесення змін до Програми «Розвитку, фінансової підтримки та поповнення статутного капіталу комунального підприємства «ГЛЕЮВАТСЬКЕ»» на 2024-2026 роки"; рішення сесії сільської ради від 28.02.2025 №2957-ХХХVI/VIII "Про внесення змін до рішення сесії сільської ради від 20 грудня 2024 року №  2824–ХХХV/VIIІ "Про  бюджет Глеюватської сільської територіальної громади на 2025 рік"; рішення сесії сільської ради від 28.02.2025 №2941-ХХХVI/VIII "Про внесення змін до Програми «Розвитку, фінансової підтримки та поповнення статутного капіталу комунального підприємства «ГЛЕЮВАТСЬКЕ»» на 2024-2026 роки; рішення сесії сільської ради від 14.05.2025 №3082-ХХХVІI/VIII "Про внесення змін до рішення сесії сільської ради від 20 грудня 2024 року №  2824–ХХХV/VIIІ "Про  бюджет Глеюватської сільської територіальної громади на 2025 рік"; рішення сесії сільської ради від 14.05.2025 року №3077-XХХVІІ/VIII "Про внесення змін до Програми  «Розвитку, фінансової підтримки та поповнення статутного капіталу комунального підприємства «ГЛЕЮВАТСЬКЕ»» на 2024-2026 роки"; рішення сесії сільської ради від 11.07.2025 №3198-XХХVІІІ/VIII "Про внесення змін до Програми  «Розвитку, фінансової підтримки та поповнення статутного капіталу комунального підприємства «ГЛЕЮВАТСЬКЕ»» на 2024-2026 роки"; рішення сесії сільської ради від 26.08.2025 №3280-ХХХIХ/VIII "Про внесення змін до рішення сесії сільської ради від 20 грудня 2024 року №  2824–ХХХV/VIIІ "Про  бюджет Глеюватської сільської територіальної громади на 2025 рік"; рішення сесії сільської ради від 26.08.2025 року №3275-XХХІХ/VIII "Про внесення змін до Програми  «Розвитку, фінансової підтримки та поповнення статутного капіталу комунального підприємства «ГЛЕЮВАТСЬКЕ»» на 2024-2026 роки";рішення сесії сільсьткої ради від 31.10.2025 №3398-XLI/VIII "Про внесення змін до рішення сесії сільської ради від 20 грудня 2024 року №  2824–ХХХV/VIIІ "Про  бюджет Глеюватської сільської територіальної громади на 2025 рік"; рішення сесії сільсьткої ради від 31.10.2025 №3398-XLI/VIII "Про внесення змін до Програми  «Розвитку, фінансової підтримки та поповнення статутного капіталу комунального підприємства «ГЛЕЮВАТСЬКЕ»» на 2024-2026 роки"
</t>
  </si>
  <si>
    <t>Надання фінансової підтримки для закупівлі пально-мастильних матеріалів для перевезення гуманітарної допомоги, виконання заходів з благоустрою території громади, підвезення автоцистерної питної води, забезпечення роботи водопровідної насосної станціїх 2-го підйому с.Саксагань, для евакуації населення підкачуючої  водопровідної насосної станції</t>
  </si>
  <si>
    <t>Надання фінансової підтримки для проведення технічного обслуговування і ремонту автотранспорту та техніки</t>
  </si>
  <si>
    <t>Придбання запчастин для автотранспорту</t>
  </si>
  <si>
    <t>Обсяг фінансової підтримки на придбання запчастин для автотранспорту</t>
  </si>
  <si>
    <t>обсяг фінансової підтримки  для проведення технічного обслуговування і ремонту автотранспорту та техніки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</si>
</sst>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indexed="8"/>
      <name val="Times New Roman"/>
      <family val="1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10" fillId="0" borderId="0" xfId="0" applyFont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2" fillId="0" borderId="0" xfId="0" applyFont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2" fontId="1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15" fillId="0" borderId="0" xfId="0" applyFont="1"/>
    <xf numFmtId="4" fontId="1" fillId="0" borderId="0" xfId="0" applyNumberFormat="1" applyFont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/>
    <xf numFmtId="4" fontId="1" fillId="0" borderId="4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NumberFormat="1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3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5" fillId="0" borderId="5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8" fillId="0" borderId="1" xfId="0" quotePrefix="1" applyFont="1" applyBorder="1" applyAlignment="1">
      <alignment horizontal="left" vertical="top" wrapText="1"/>
    </xf>
    <xf numFmtId="0" fontId="7" fillId="0" borderId="1" xfId="0" quotePrefix="1" applyFont="1" applyBorder="1" applyAlignment="1">
      <alignment horizontal="left" vertical="top" wrapText="1"/>
    </xf>
    <xf numFmtId="0" fontId="1" fillId="0" borderId="1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2" xfId="0" quotePrefix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9" fillId="0" borderId="1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" fontId="1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01"/>
  <sheetViews>
    <sheetView tabSelected="1" view="pageBreakPreview" zoomScale="80" zoomScaleNormal="100" zoomScaleSheetLayoutView="80" workbookViewId="0">
      <selection activeCell="A26" sqref="A26:BL26"/>
    </sheetView>
  </sheetViews>
  <sheetFormatPr defaultRowHeight="15" x14ac:dyDescent="0.25"/>
  <cols>
    <col min="1" max="54" width="2.85546875" style="1" customWidth="1"/>
    <col min="55" max="55" width="3.5703125" style="1" customWidth="1"/>
    <col min="56" max="65" width="2.85546875" style="1" customWidth="1"/>
    <col min="66" max="66" width="3" style="1" customWidth="1"/>
  </cols>
  <sheetData>
    <row r="1" spans="1:66" ht="45.75" customHeight="1" x14ac:dyDescent="0.25">
      <c r="AO1" s="106" t="s">
        <v>0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66" ht="15.75" x14ac:dyDescent="0.25">
      <c r="AO2" s="87" t="s">
        <v>1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66" x14ac:dyDescent="0.25">
      <c r="AO3" s="54" t="s">
        <v>2</v>
      </c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</row>
    <row r="4" spans="1:66" x14ac:dyDescent="0.25">
      <c r="AO4" s="107" t="s">
        <v>3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66" x14ac:dyDescent="0.25">
      <c r="AO5" s="109" t="s">
        <v>4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</row>
    <row r="6" spans="1:66" x14ac:dyDescent="0.25"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66" x14ac:dyDescent="0.25">
      <c r="AO7" s="104" t="s">
        <v>94</v>
      </c>
      <c r="AP7" s="55"/>
      <c r="AQ7" s="55"/>
      <c r="AR7" s="55"/>
      <c r="AS7" s="55"/>
      <c r="AT7" s="55"/>
      <c r="AU7" s="55"/>
      <c r="AV7" s="1" t="s">
        <v>5</v>
      </c>
      <c r="AW7" s="104" t="s">
        <v>95</v>
      </c>
      <c r="AX7" s="55"/>
      <c r="AY7" s="55"/>
      <c r="AZ7" s="55"/>
      <c r="BA7" s="55"/>
      <c r="BB7" s="55"/>
      <c r="BC7" s="55"/>
      <c r="BD7" s="55"/>
      <c r="BE7" s="55"/>
      <c r="BF7" s="55"/>
    </row>
    <row r="8" spans="1:66" x14ac:dyDescent="0.25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10" spans="1:66" ht="15.75" x14ac:dyDescent="0.25">
      <c r="A10" s="105" t="s">
        <v>6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66" ht="15.75" x14ac:dyDescent="0.25">
      <c r="A11" s="105" t="s">
        <v>7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66" ht="15.7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66" x14ac:dyDescent="0.25">
      <c r="A13" s="5" t="s">
        <v>8</v>
      </c>
      <c r="B13" s="96" t="s">
        <v>9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6"/>
      <c r="N13" s="103" t="s">
        <v>3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7"/>
      <c r="AU13" s="96" t="s">
        <v>10</v>
      </c>
      <c r="AV13" s="97"/>
      <c r="AW13" s="97"/>
      <c r="AX13" s="97"/>
      <c r="AY13" s="97"/>
      <c r="AZ13" s="97"/>
      <c r="BA13" s="97"/>
      <c r="BB13" s="9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</row>
    <row r="14" spans="1:66" x14ac:dyDescent="0.25">
      <c r="A14" s="8"/>
      <c r="B14" s="98" t="s">
        <v>11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8"/>
      <c r="N14" s="101" t="s">
        <v>12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8"/>
      <c r="AU14" s="98" t="s">
        <v>13</v>
      </c>
      <c r="AV14" s="98"/>
      <c r="AW14" s="98"/>
      <c r="AX14" s="98"/>
      <c r="AY14" s="98"/>
      <c r="AZ14" s="98"/>
      <c r="BA14" s="98"/>
      <c r="BB14" s="9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</row>
    <row r="15" spans="1:66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9"/>
      <c r="BF15" s="9"/>
      <c r="BG15" s="9"/>
      <c r="BH15" s="9"/>
      <c r="BI15" s="9"/>
      <c r="BJ15" s="9"/>
      <c r="BK15" s="9"/>
      <c r="BL15" s="9"/>
      <c r="BM15"/>
      <c r="BN15"/>
    </row>
    <row r="16" spans="1:66" x14ac:dyDescent="0.25">
      <c r="A16" s="10" t="s">
        <v>14</v>
      </c>
      <c r="B16" s="96" t="s">
        <v>15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6"/>
      <c r="N16" s="103" t="s">
        <v>3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7"/>
      <c r="AU16" s="96" t="s">
        <v>10</v>
      </c>
      <c r="AV16" s="97"/>
      <c r="AW16" s="97"/>
      <c r="AX16" s="97"/>
      <c r="AY16" s="97"/>
      <c r="AZ16" s="97"/>
      <c r="BA16" s="97"/>
      <c r="BB16" s="97"/>
      <c r="BC16" s="11"/>
      <c r="BD16" s="11"/>
      <c r="BE16" s="11"/>
      <c r="BF16" s="11"/>
      <c r="BG16" s="11"/>
      <c r="BH16" s="11"/>
      <c r="BI16" s="11"/>
      <c r="BJ16" s="11"/>
      <c r="BK16" s="11"/>
      <c r="BL16" s="12"/>
      <c r="BM16" s="13"/>
      <c r="BN16" s="13"/>
    </row>
    <row r="17" spans="1:66" x14ac:dyDescent="0.25">
      <c r="A17" s="14"/>
      <c r="B17" s="98" t="s">
        <v>11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8"/>
      <c r="N17" s="101" t="s">
        <v>16</v>
      </c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8"/>
      <c r="AU17" s="98" t="s">
        <v>13</v>
      </c>
      <c r="AV17" s="98"/>
      <c r="AW17" s="98"/>
      <c r="AX17" s="98"/>
      <c r="AY17" s="98"/>
      <c r="AZ17" s="98"/>
      <c r="BA17" s="98"/>
      <c r="BB17" s="98"/>
      <c r="BC17" s="15"/>
      <c r="BD17" s="15"/>
      <c r="BE17" s="15"/>
      <c r="BF17" s="15"/>
      <c r="BG17" s="15"/>
      <c r="BH17" s="15"/>
      <c r="BI17" s="15"/>
      <c r="BJ17" s="15"/>
      <c r="BK17" s="16"/>
      <c r="BL17" s="15"/>
      <c r="BM17" s="13"/>
      <c r="BN17" s="13"/>
    </row>
    <row r="18" spans="1:66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</row>
    <row r="19" spans="1:66" ht="54.75" customHeight="1" x14ac:dyDescent="0.25">
      <c r="A19" s="5" t="s">
        <v>17</v>
      </c>
      <c r="B19" s="96" t="s">
        <v>18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/>
      <c r="N19" s="96" t="s">
        <v>19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11"/>
      <c r="AA19" s="96" t="s">
        <v>20</v>
      </c>
      <c r="AB19" s="97"/>
      <c r="AC19" s="97"/>
      <c r="AD19" s="97"/>
      <c r="AE19" s="97"/>
      <c r="AF19" s="97"/>
      <c r="AG19" s="97"/>
      <c r="AH19" s="97"/>
      <c r="AI19" s="97"/>
      <c r="AJ19" s="11"/>
      <c r="AK19" s="102" t="s">
        <v>21</v>
      </c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11"/>
      <c r="BE19" s="96" t="s">
        <v>22</v>
      </c>
      <c r="BF19" s="97"/>
      <c r="BG19" s="97"/>
      <c r="BH19" s="97"/>
      <c r="BI19" s="97"/>
      <c r="BJ19" s="97"/>
      <c r="BK19" s="97"/>
      <c r="BL19" s="97"/>
      <c r="BM19" s="11"/>
      <c r="BN19" s="11"/>
    </row>
    <row r="20" spans="1:66" ht="24.75" customHeight="1" x14ac:dyDescent="0.25">
      <c r="A20"/>
      <c r="B20" s="98" t="s">
        <v>11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M20"/>
      <c r="N20" s="98" t="s">
        <v>23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15"/>
      <c r="AA20" s="99" t="s">
        <v>24</v>
      </c>
      <c r="AB20" s="99"/>
      <c r="AC20" s="99"/>
      <c r="AD20" s="99"/>
      <c r="AE20" s="99"/>
      <c r="AF20" s="99"/>
      <c r="AG20" s="99"/>
      <c r="AH20" s="99"/>
      <c r="AI20" s="99"/>
      <c r="AJ20" s="15"/>
      <c r="AK20" s="100" t="s">
        <v>25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5"/>
      <c r="BE20" s="98" t="s">
        <v>26</v>
      </c>
      <c r="BF20" s="98"/>
      <c r="BG20" s="98"/>
      <c r="BH20" s="98"/>
      <c r="BI20" s="98"/>
      <c r="BJ20" s="98"/>
      <c r="BK20" s="98"/>
      <c r="BL20" s="98"/>
      <c r="BM20" s="15"/>
      <c r="BN20" s="15"/>
    </row>
    <row r="21" spans="1:66" ht="15.75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</row>
    <row r="22" spans="1:66" ht="15.75" x14ac:dyDescent="0.25">
      <c r="A22" s="93" t="s">
        <v>27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f>AS22+I23</f>
        <v>12525924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28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f>3350204+6766411+90000+50000+416485+838064+300000+714760</f>
        <v>12525924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76" t="s">
        <v>29</v>
      </c>
      <c r="BE22" s="76"/>
      <c r="BF22" s="76"/>
      <c r="BG22" s="76"/>
      <c r="BH22" s="76"/>
      <c r="BI22" s="76"/>
      <c r="BJ22" s="76"/>
      <c r="BK22" s="76"/>
      <c r="BL22" s="76"/>
    </row>
    <row r="23" spans="1:66" ht="15.75" x14ac:dyDescent="0.25">
      <c r="A23" s="76" t="s">
        <v>30</v>
      </c>
      <c r="B23" s="76"/>
      <c r="C23" s="76"/>
      <c r="D23" s="76"/>
      <c r="E23" s="76"/>
      <c r="F23" s="76"/>
      <c r="G23" s="76"/>
      <c r="H23" s="76"/>
      <c r="I23" s="94">
        <v>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76" t="s">
        <v>31</v>
      </c>
      <c r="U23" s="76"/>
      <c r="V23" s="76"/>
      <c r="W23" s="76"/>
      <c r="X23" s="18"/>
      <c r="Y23" s="18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20"/>
      <c r="AO23" s="20"/>
      <c r="AP23" s="20"/>
      <c r="AQ23" s="20"/>
      <c r="AR23" s="20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20"/>
      <c r="BE23" s="20"/>
      <c r="BF23" s="20"/>
      <c r="BG23" s="20"/>
      <c r="BH23" s="20"/>
      <c r="BI23" s="20"/>
      <c r="BJ23" s="17"/>
      <c r="BK23" s="17"/>
      <c r="BL23" s="17"/>
    </row>
    <row r="24" spans="1:66" ht="15.75" x14ac:dyDescent="0.25">
      <c r="A24" s="21"/>
      <c r="B24" s="21"/>
      <c r="C24" s="21"/>
      <c r="D24" s="21"/>
      <c r="E24" s="21"/>
      <c r="F24" s="21"/>
      <c r="G24" s="21"/>
      <c r="H24" s="21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21"/>
      <c r="U24" s="21"/>
      <c r="V24" s="21"/>
      <c r="W24" s="21"/>
      <c r="X24" s="18"/>
      <c r="Y24" s="18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20"/>
      <c r="AO24" s="20"/>
      <c r="AP24" s="20"/>
      <c r="AQ24" s="20"/>
      <c r="AR24" s="20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20"/>
      <c r="BE24" s="20"/>
      <c r="BF24" s="20"/>
      <c r="BG24" s="20"/>
      <c r="BH24" s="20"/>
      <c r="BI24" s="20"/>
      <c r="BJ24" s="17"/>
      <c r="BK24" s="17"/>
      <c r="BL24" s="17"/>
    </row>
    <row r="25" spans="1:66" ht="15.75" x14ac:dyDescent="0.25">
      <c r="A25" s="87" t="s">
        <v>32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66" ht="347.25" customHeight="1" x14ac:dyDescent="0.25">
      <c r="A26" s="111" t="s">
        <v>96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66" ht="15.75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</row>
    <row r="28" spans="1:66" ht="15.75" x14ac:dyDescent="0.25">
      <c r="A28" s="76" t="s">
        <v>33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66" x14ac:dyDescent="0.25">
      <c r="A29" s="88" t="s">
        <v>34</v>
      </c>
      <c r="B29" s="88"/>
      <c r="C29" s="88"/>
      <c r="D29" s="88"/>
      <c r="E29" s="88"/>
      <c r="F29" s="88"/>
      <c r="G29" s="89" t="s">
        <v>35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66" ht="15.75" x14ac:dyDescent="0.25">
      <c r="A30" s="39">
        <v>1</v>
      </c>
      <c r="B30" s="39"/>
      <c r="C30" s="39"/>
      <c r="D30" s="39"/>
      <c r="E30" s="39"/>
      <c r="F30" s="39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66" x14ac:dyDescent="0.25">
      <c r="A31" s="40">
        <v>1</v>
      </c>
      <c r="B31" s="40"/>
      <c r="C31" s="40"/>
      <c r="D31" s="40"/>
      <c r="E31" s="40"/>
      <c r="F31" s="40"/>
      <c r="G31" s="48" t="s">
        <v>36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</row>
    <row r="32" spans="1:66" ht="15.75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</row>
    <row r="33" spans="1:64" ht="15.75" x14ac:dyDescent="0.25">
      <c r="A33" s="76" t="s">
        <v>37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</row>
    <row r="34" spans="1:64" ht="89.25" customHeight="1" x14ac:dyDescent="0.25">
      <c r="A34" s="92" t="s">
        <v>38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</row>
    <row r="35" spans="1:64" ht="15.75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</row>
    <row r="36" spans="1:64" ht="15.75" x14ac:dyDescent="0.25">
      <c r="A36" s="76" t="s">
        <v>39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</row>
    <row r="37" spans="1:64" x14ac:dyDescent="0.25">
      <c r="A37" s="88" t="s">
        <v>34</v>
      </c>
      <c r="B37" s="88"/>
      <c r="C37" s="88"/>
      <c r="D37" s="88"/>
      <c r="E37" s="88"/>
      <c r="F37" s="88"/>
      <c r="G37" s="89" t="s">
        <v>40</v>
      </c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1"/>
    </row>
    <row r="38" spans="1:64" ht="15.75" x14ac:dyDescent="0.25">
      <c r="A38" s="39">
        <v>1</v>
      </c>
      <c r="B38" s="39"/>
      <c r="C38" s="39"/>
      <c r="D38" s="39"/>
      <c r="E38" s="39"/>
      <c r="F38" s="39"/>
      <c r="G38" s="89">
        <v>2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64" x14ac:dyDescent="0.25">
      <c r="A39" s="40">
        <v>1</v>
      </c>
      <c r="B39" s="40"/>
      <c r="C39" s="40"/>
      <c r="D39" s="40"/>
      <c r="E39" s="40"/>
      <c r="F39" s="40"/>
      <c r="G39" s="48" t="s">
        <v>41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64" x14ac:dyDescent="0.25">
      <c r="A40" s="40">
        <v>2</v>
      </c>
      <c r="B40" s="40"/>
      <c r="C40" s="40"/>
      <c r="D40" s="40"/>
      <c r="E40" s="40"/>
      <c r="F40" s="40"/>
      <c r="G40" s="48" t="s">
        <v>42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64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</row>
    <row r="42" spans="1:64" ht="15.75" x14ac:dyDescent="0.25">
      <c r="A42" s="76" t="s">
        <v>43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</row>
    <row r="43" spans="1:64" x14ac:dyDescent="0.25">
      <c r="A43" s="80" t="s">
        <v>44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27"/>
      <c r="BB43" s="27"/>
      <c r="BC43" s="27"/>
      <c r="BD43" s="27"/>
      <c r="BE43" s="27"/>
      <c r="BF43" s="27"/>
      <c r="BG43" s="27"/>
      <c r="BH43" s="27"/>
      <c r="BI43" s="28"/>
      <c r="BJ43" s="28"/>
      <c r="BK43" s="28"/>
      <c r="BL43" s="28"/>
    </row>
    <row r="44" spans="1:64" ht="15.75" x14ac:dyDescent="0.25">
      <c r="A44" s="39" t="s">
        <v>34</v>
      </c>
      <c r="B44" s="39"/>
      <c r="C44" s="39"/>
      <c r="D44" s="81" t="s">
        <v>45</v>
      </c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3"/>
      <c r="AC44" s="39" t="s">
        <v>46</v>
      </c>
      <c r="AD44" s="39"/>
      <c r="AE44" s="39"/>
      <c r="AF44" s="39"/>
      <c r="AG44" s="39"/>
      <c r="AH44" s="39"/>
      <c r="AI44" s="39"/>
      <c r="AJ44" s="39"/>
      <c r="AK44" s="39" t="s">
        <v>47</v>
      </c>
      <c r="AL44" s="39"/>
      <c r="AM44" s="39"/>
      <c r="AN44" s="39"/>
      <c r="AO44" s="39"/>
      <c r="AP44" s="39"/>
      <c r="AQ44" s="39"/>
      <c r="AR44" s="39"/>
      <c r="AS44" s="39" t="s">
        <v>48</v>
      </c>
      <c r="AT44" s="39"/>
      <c r="AU44" s="39"/>
      <c r="AV44" s="39"/>
      <c r="AW44" s="39"/>
      <c r="AX44" s="39"/>
      <c r="AY44" s="39"/>
      <c r="AZ44" s="39"/>
      <c r="BA44" s="29"/>
      <c r="BB44" s="29"/>
      <c r="BC44" s="29"/>
      <c r="BD44" s="29"/>
      <c r="BE44" s="29"/>
      <c r="BF44" s="29"/>
      <c r="BG44" s="29"/>
      <c r="BH44" s="29"/>
    </row>
    <row r="45" spans="1:64" ht="15.75" x14ac:dyDescent="0.25">
      <c r="A45" s="39"/>
      <c r="B45" s="39"/>
      <c r="C45" s="39"/>
      <c r="D45" s="84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29"/>
      <c r="BB45" s="29"/>
      <c r="BC45" s="29"/>
      <c r="BD45" s="29"/>
      <c r="BE45" s="29"/>
      <c r="BF45" s="29"/>
      <c r="BG45" s="29"/>
      <c r="BH45" s="29"/>
    </row>
    <row r="46" spans="1:64" ht="15.75" x14ac:dyDescent="0.25">
      <c r="A46" s="39">
        <v>1</v>
      </c>
      <c r="B46" s="39"/>
      <c r="C46" s="39"/>
      <c r="D46" s="73">
        <v>2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39">
        <v>3</v>
      </c>
      <c r="AD46" s="39"/>
      <c r="AE46" s="39"/>
      <c r="AF46" s="39"/>
      <c r="AG46" s="39"/>
      <c r="AH46" s="39"/>
      <c r="AI46" s="39"/>
      <c r="AJ46" s="39"/>
      <c r="AK46" s="39">
        <v>4</v>
      </c>
      <c r="AL46" s="39"/>
      <c r="AM46" s="39"/>
      <c r="AN46" s="39"/>
      <c r="AO46" s="39"/>
      <c r="AP46" s="39"/>
      <c r="AQ46" s="39"/>
      <c r="AR46" s="39"/>
      <c r="AS46" s="39">
        <v>5</v>
      </c>
      <c r="AT46" s="39"/>
      <c r="AU46" s="39"/>
      <c r="AV46" s="39"/>
      <c r="AW46" s="39"/>
      <c r="AX46" s="39"/>
      <c r="AY46" s="39"/>
      <c r="AZ46" s="39"/>
      <c r="BA46" s="29"/>
      <c r="BB46" s="29"/>
      <c r="BC46" s="29"/>
      <c r="BD46" s="29"/>
      <c r="BE46" s="29"/>
      <c r="BF46" s="29"/>
      <c r="BG46" s="29"/>
      <c r="BH46" s="29"/>
    </row>
    <row r="47" spans="1:64" ht="32.25" customHeight="1" x14ac:dyDescent="0.25">
      <c r="A47" s="40">
        <v>1</v>
      </c>
      <c r="B47" s="40"/>
      <c r="C47" s="40"/>
      <c r="D47" s="48" t="s">
        <v>90</v>
      </c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113">
        <f>95000+47485</f>
        <v>142485</v>
      </c>
      <c r="AD47" s="113"/>
      <c r="AE47" s="113"/>
      <c r="AF47" s="113"/>
      <c r="AG47" s="113"/>
      <c r="AH47" s="113"/>
      <c r="AI47" s="113"/>
      <c r="AJ47" s="113"/>
      <c r="AK47" s="37">
        <v>0</v>
      </c>
      <c r="AL47" s="37"/>
      <c r="AM47" s="37"/>
      <c r="AN47" s="37"/>
      <c r="AO47" s="37"/>
      <c r="AP47" s="37"/>
      <c r="AQ47" s="37"/>
      <c r="AR47" s="37"/>
      <c r="AS47" s="37">
        <f t="shared" ref="AS47:AS53" si="0">AC47+AK47</f>
        <v>142485</v>
      </c>
      <c r="AT47" s="37"/>
      <c r="AU47" s="37"/>
      <c r="AV47" s="37"/>
      <c r="AW47" s="37"/>
      <c r="AX47" s="37"/>
      <c r="AY47" s="37"/>
      <c r="AZ47" s="37"/>
      <c r="BA47" s="31"/>
      <c r="BB47" s="31"/>
      <c r="BC47" s="31"/>
      <c r="BD47" s="31"/>
      <c r="BE47" s="31"/>
      <c r="BF47" s="31"/>
      <c r="BG47" s="31"/>
      <c r="BH47" s="31"/>
    </row>
    <row r="48" spans="1:64" ht="39.75" customHeight="1" x14ac:dyDescent="0.25">
      <c r="A48" s="40">
        <v>2</v>
      </c>
      <c r="B48" s="40"/>
      <c r="C48" s="40"/>
      <c r="D48" s="48" t="s">
        <v>49</v>
      </c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113">
        <f>28200+800000+300000</f>
        <v>1128200</v>
      </c>
      <c r="AD48" s="113"/>
      <c r="AE48" s="113"/>
      <c r="AF48" s="113"/>
      <c r="AG48" s="113"/>
      <c r="AH48" s="113"/>
      <c r="AI48" s="113"/>
      <c r="AJ48" s="113"/>
      <c r="AK48" s="37">
        <v>0</v>
      </c>
      <c r="AL48" s="37"/>
      <c r="AM48" s="37"/>
      <c r="AN48" s="37"/>
      <c r="AO48" s="37"/>
      <c r="AP48" s="37"/>
      <c r="AQ48" s="37"/>
      <c r="AR48" s="37"/>
      <c r="AS48" s="37">
        <f t="shared" si="0"/>
        <v>1128200</v>
      </c>
      <c r="AT48" s="37"/>
      <c r="AU48" s="37"/>
      <c r="AV48" s="37"/>
      <c r="AW48" s="37"/>
      <c r="AX48" s="37"/>
      <c r="AY48" s="37"/>
      <c r="AZ48" s="37"/>
      <c r="BA48" s="31"/>
      <c r="BB48" s="31"/>
      <c r="BC48" s="31"/>
      <c r="BD48" s="31"/>
      <c r="BE48" s="31"/>
      <c r="BF48" s="31"/>
      <c r="BG48" s="31"/>
      <c r="BH48" s="31"/>
    </row>
    <row r="49" spans="1:66" ht="68.25" customHeight="1" x14ac:dyDescent="0.25">
      <c r="A49" s="40">
        <v>3</v>
      </c>
      <c r="B49" s="40"/>
      <c r="C49" s="40"/>
      <c r="D49" s="48" t="s">
        <v>97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113">
        <f>2324159+223540</f>
        <v>2547699</v>
      </c>
      <c r="AD49" s="113"/>
      <c r="AE49" s="113"/>
      <c r="AF49" s="113"/>
      <c r="AG49" s="113"/>
      <c r="AH49" s="113"/>
      <c r="AI49" s="113"/>
      <c r="AJ49" s="113"/>
      <c r="AK49" s="37">
        <v>0</v>
      </c>
      <c r="AL49" s="37"/>
      <c r="AM49" s="37"/>
      <c r="AN49" s="37"/>
      <c r="AO49" s="37"/>
      <c r="AP49" s="37"/>
      <c r="AQ49" s="37"/>
      <c r="AR49" s="37"/>
      <c r="AS49" s="37">
        <f t="shared" si="0"/>
        <v>2547699</v>
      </c>
      <c r="AT49" s="37"/>
      <c r="AU49" s="37"/>
      <c r="AV49" s="37"/>
      <c r="AW49" s="37"/>
      <c r="AX49" s="37"/>
      <c r="AY49" s="37"/>
      <c r="AZ49" s="37"/>
      <c r="BA49" s="31"/>
      <c r="BB49" s="31"/>
      <c r="BC49" s="31"/>
      <c r="BD49" s="31"/>
      <c r="BE49" s="31"/>
      <c r="BF49" s="31"/>
      <c r="BG49" s="31"/>
      <c r="BH49" s="31"/>
    </row>
    <row r="50" spans="1:66" ht="32.25" customHeight="1" x14ac:dyDescent="0.25">
      <c r="A50" s="40">
        <v>4</v>
      </c>
      <c r="B50" s="40"/>
      <c r="C50" s="40"/>
      <c r="D50" s="48" t="s">
        <v>98</v>
      </c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0"/>
      <c r="AC50" s="113">
        <f>75000+24000</f>
        <v>99000</v>
      </c>
      <c r="AD50" s="113"/>
      <c r="AE50" s="113"/>
      <c r="AF50" s="113"/>
      <c r="AG50" s="113"/>
      <c r="AH50" s="113"/>
      <c r="AI50" s="113"/>
      <c r="AJ50" s="113"/>
      <c r="AK50" s="37">
        <v>0</v>
      </c>
      <c r="AL50" s="37"/>
      <c r="AM50" s="37"/>
      <c r="AN50" s="37"/>
      <c r="AO50" s="37"/>
      <c r="AP50" s="37"/>
      <c r="AQ50" s="37"/>
      <c r="AR50" s="37"/>
      <c r="AS50" s="37">
        <f t="shared" si="0"/>
        <v>99000</v>
      </c>
      <c r="AT50" s="37"/>
      <c r="AU50" s="37"/>
      <c r="AV50" s="37"/>
      <c r="AW50" s="37"/>
      <c r="AX50" s="37"/>
      <c r="AY50" s="37"/>
      <c r="AZ50" s="37"/>
      <c r="BA50" s="31"/>
      <c r="BB50" s="31"/>
      <c r="BC50" s="31"/>
      <c r="BD50" s="31"/>
      <c r="BE50" s="31"/>
      <c r="BF50" s="31"/>
      <c r="BG50" s="31"/>
      <c r="BH50" s="31"/>
    </row>
    <row r="51" spans="1:66" ht="26.25" customHeight="1" x14ac:dyDescent="0.25">
      <c r="A51" s="40">
        <v>5</v>
      </c>
      <c r="B51" s="40"/>
      <c r="C51" s="40"/>
      <c r="D51" s="48" t="s">
        <v>50</v>
      </c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50"/>
      <c r="AC51" s="113">
        <f>728645+6766411+369000+291220</f>
        <v>8155276</v>
      </c>
      <c r="AD51" s="113"/>
      <c r="AE51" s="113"/>
      <c r="AF51" s="113"/>
      <c r="AG51" s="113"/>
      <c r="AH51" s="113"/>
      <c r="AI51" s="113"/>
      <c r="AJ51" s="113"/>
      <c r="AK51" s="37">
        <v>0</v>
      </c>
      <c r="AL51" s="37"/>
      <c r="AM51" s="37"/>
      <c r="AN51" s="37"/>
      <c r="AO51" s="37"/>
      <c r="AP51" s="37"/>
      <c r="AQ51" s="37"/>
      <c r="AR51" s="37"/>
      <c r="AS51" s="37">
        <f t="shared" si="0"/>
        <v>8155276</v>
      </c>
      <c r="AT51" s="37"/>
      <c r="AU51" s="37"/>
      <c r="AV51" s="37"/>
      <c r="AW51" s="37"/>
      <c r="AX51" s="37"/>
      <c r="AY51" s="37"/>
      <c r="AZ51" s="37"/>
      <c r="BA51" s="31"/>
      <c r="BB51" s="31"/>
      <c r="BC51" s="31"/>
      <c r="BD51" s="31"/>
      <c r="BE51" s="31"/>
      <c r="BF51" s="31"/>
      <c r="BG51" s="31"/>
      <c r="BH51" s="31"/>
    </row>
    <row r="52" spans="1:66" ht="42" customHeight="1" x14ac:dyDescent="0.25">
      <c r="A52" s="40">
        <v>6</v>
      </c>
      <c r="B52" s="40"/>
      <c r="C52" s="40"/>
      <c r="D52" s="48" t="s">
        <v>88</v>
      </c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50"/>
      <c r="AC52" s="113">
        <v>84800</v>
      </c>
      <c r="AD52" s="113"/>
      <c r="AE52" s="113"/>
      <c r="AF52" s="113"/>
      <c r="AG52" s="113"/>
      <c r="AH52" s="113"/>
      <c r="AI52" s="113"/>
      <c r="AJ52" s="113"/>
      <c r="AK52" s="37">
        <v>0</v>
      </c>
      <c r="AL52" s="37"/>
      <c r="AM52" s="37"/>
      <c r="AN52" s="37"/>
      <c r="AO52" s="37"/>
      <c r="AP52" s="37"/>
      <c r="AQ52" s="37"/>
      <c r="AR52" s="37"/>
      <c r="AS52" s="37">
        <f t="shared" si="0"/>
        <v>84800</v>
      </c>
      <c r="AT52" s="37"/>
      <c r="AU52" s="37"/>
      <c r="AV52" s="37"/>
      <c r="AW52" s="37"/>
      <c r="AX52" s="37"/>
      <c r="AY52" s="37"/>
      <c r="AZ52" s="37"/>
      <c r="BA52" s="31"/>
      <c r="BB52" s="31"/>
      <c r="BC52" s="31"/>
      <c r="BD52" s="31"/>
      <c r="BE52" s="31"/>
      <c r="BF52" s="31"/>
      <c r="BG52" s="31"/>
      <c r="BH52" s="31"/>
    </row>
    <row r="53" spans="1:66" ht="20.25" customHeight="1" x14ac:dyDescent="0.25">
      <c r="A53" s="40">
        <v>7</v>
      </c>
      <c r="B53" s="40"/>
      <c r="C53" s="40"/>
      <c r="D53" s="48" t="s">
        <v>99</v>
      </c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50"/>
      <c r="AC53" s="113">
        <f>14400+176000</f>
        <v>190400</v>
      </c>
      <c r="AD53" s="113"/>
      <c r="AE53" s="113"/>
      <c r="AF53" s="113"/>
      <c r="AG53" s="113"/>
      <c r="AH53" s="113"/>
      <c r="AI53" s="113"/>
      <c r="AJ53" s="113"/>
      <c r="AK53" s="37">
        <v>0</v>
      </c>
      <c r="AL53" s="37"/>
      <c r="AM53" s="37"/>
      <c r="AN53" s="37"/>
      <c r="AO53" s="37"/>
      <c r="AP53" s="37"/>
      <c r="AQ53" s="37"/>
      <c r="AR53" s="37"/>
      <c r="AS53" s="37">
        <f t="shared" si="0"/>
        <v>190400</v>
      </c>
      <c r="AT53" s="37"/>
      <c r="AU53" s="37"/>
      <c r="AV53" s="37"/>
      <c r="AW53" s="37"/>
      <c r="AX53" s="37"/>
      <c r="AY53" s="37"/>
      <c r="AZ53" s="37"/>
      <c r="BA53" s="31"/>
      <c r="BB53" s="31"/>
      <c r="BC53" s="31"/>
      <c r="BD53" s="31"/>
      <c r="BE53" s="31"/>
      <c r="BF53" s="31"/>
      <c r="BG53" s="31"/>
      <c r="BH53" s="31"/>
    </row>
    <row r="54" spans="1:66" ht="58.5" customHeight="1" x14ac:dyDescent="0.25">
      <c r="A54" s="40">
        <v>8</v>
      </c>
      <c r="B54" s="40"/>
      <c r="C54" s="40"/>
      <c r="D54" s="48" t="s">
        <v>89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50"/>
      <c r="AC54" s="113">
        <v>90000</v>
      </c>
      <c r="AD54" s="113"/>
      <c r="AE54" s="113"/>
      <c r="AF54" s="113"/>
      <c r="AG54" s="113"/>
      <c r="AH54" s="113"/>
      <c r="AI54" s="113"/>
      <c r="AJ54" s="113"/>
      <c r="AK54" s="37">
        <v>0</v>
      </c>
      <c r="AL54" s="37"/>
      <c r="AM54" s="37"/>
      <c r="AN54" s="37"/>
      <c r="AO54" s="37"/>
      <c r="AP54" s="37"/>
      <c r="AQ54" s="37"/>
      <c r="AR54" s="37"/>
      <c r="AS54" s="37">
        <f t="shared" ref="AS54:AS55" si="1">AC54+AK54</f>
        <v>90000</v>
      </c>
      <c r="AT54" s="37"/>
      <c r="AU54" s="37"/>
      <c r="AV54" s="37"/>
      <c r="AW54" s="37"/>
      <c r="AX54" s="37"/>
      <c r="AY54" s="37"/>
      <c r="AZ54" s="37"/>
      <c r="BA54" s="31"/>
      <c r="BB54" s="31"/>
      <c r="BC54" s="31"/>
      <c r="BD54" s="31"/>
      <c r="BE54" s="31"/>
      <c r="BF54" s="31"/>
      <c r="BG54" s="31"/>
      <c r="BH54" s="31"/>
    </row>
    <row r="55" spans="1:66" ht="30.75" customHeight="1" x14ac:dyDescent="0.25">
      <c r="A55" s="40">
        <v>9</v>
      </c>
      <c r="B55" s="40"/>
      <c r="C55" s="40"/>
      <c r="D55" s="48" t="s">
        <v>87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2"/>
      <c r="AC55" s="113">
        <v>50000</v>
      </c>
      <c r="AD55" s="113"/>
      <c r="AE55" s="113"/>
      <c r="AF55" s="113"/>
      <c r="AG55" s="113"/>
      <c r="AH55" s="113"/>
      <c r="AI55" s="113"/>
      <c r="AJ55" s="113"/>
      <c r="AK55" s="37">
        <v>0</v>
      </c>
      <c r="AL55" s="37"/>
      <c r="AM55" s="37"/>
      <c r="AN55" s="37"/>
      <c r="AO55" s="37"/>
      <c r="AP55" s="37"/>
      <c r="AQ55" s="37"/>
      <c r="AR55" s="37"/>
      <c r="AS55" s="37">
        <f t="shared" si="1"/>
        <v>50000</v>
      </c>
      <c r="AT55" s="37"/>
      <c r="AU55" s="37"/>
      <c r="AV55" s="37"/>
      <c r="AW55" s="37"/>
      <c r="AX55" s="37"/>
      <c r="AY55" s="37"/>
      <c r="AZ55" s="37"/>
      <c r="BA55" s="31"/>
      <c r="BB55" s="31"/>
      <c r="BC55" s="31"/>
      <c r="BD55" s="31"/>
      <c r="BE55" s="31"/>
      <c r="BF55" s="31"/>
      <c r="BG55" s="31"/>
      <c r="BH55" s="31"/>
    </row>
    <row r="56" spans="1:66" ht="48.75" customHeight="1" x14ac:dyDescent="0.25">
      <c r="A56" s="40">
        <v>10</v>
      </c>
      <c r="B56" s="40"/>
      <c r="C56" s="40"/>
      <c r="D56" s="48" t="s">
        <v>92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2"/>
      <c r="AC56" s="37">
        <v>31980</v>
      </c>
      <c r="AD56" s="37"/>
      <c r="AE56" s="37"/>
      <c r="AF56" s="37"/>
      <c r="AG56" s="37"/>
      <c r="AH56" s="37"/>
      <c r="AI56" s="37"/>
      <c r="AJ56" s="37"/>
      <c r="AK56" s="37">
        <v>0</v>
      </c>
      <c r="AL56" s="37"/>
      <c r="AM56" s="37"/>
      <c r="AN56" s="37"/>
      <c r="AO56" s="37"/>
      <c r="AP56" s="37"/>
      <c r="AQ56" s="37"/>
      <c r="AR56" s="37"/>
      <c r="AS56" s="37">
        <f t="shared" ref="AS56:AS57" si="2">AC56+AK56</f>
        <v>31980</v>
      </c>
      <c r="AT56" s="37"/>
      <c r="AU56" s="37"/>
      <c r="AV56" s="37"/>
      <c r="AW56" s="37"/>
      <c r="AX56" s="37"/>
      <c r="AY56" s="37"/>
      <c r="AZ56" s="37"/>
      <c r="BA56" s="31"/>
      <c r="BB56" s="31"/>
      <c r="BC56" s="31"/>
      <c r="BD56" s="31"/>
      <c r="BE56" s="31"/>
      <c r="BF56" s="31"/>
      <c r="BG56" s="31"/>
      <c r="BH56" s="31"/>
    </row>
    <row r="57" spans="1:66" ht="30.75" customHeight="1" x14ac:dyDescent="0.25">
      <c r="A57" s="40">
        <v>11</v>
      </c>
      <c r="B57" s="40"/>
      <c r="C57" s="40"/>
      <c r="D57" s="48" t="s">
        <v>93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2"/>
      <c r="AC57" s="37">
        <v>6084</v>
      </c>
      <c r="AD57" s="37"/>
      <c r="AE57" s="37"/>
      <c r="AF57" s="37"/>
      <c r="AG57" s="37"/>
      <c r="AH57" s="37"/>
      <c r="AI57" s="37"/>
      <c r="AJ57" s="37"/>
      <c r="AK57" s="37">
        <v>0</v>
      </c>
      <c r="AL57" s="37"/>
      <c r="AM57" s="37"/>
      <c r="AN57" s="37"/>
      <c r="AO57" s="37"/>
      <c r="AP57" s="37"/>
      <c r="AQ57" s="37"/>
      <c r="AR57" s="37"/>
      <c r="AS57" s="37">
        <f t="shared" si="2"/>
        <v>6084</v>
      </c>
      <c r="AT57" s="37"/>
      <c r="AU57" s="37"/>
      <c r="AV57" s="37"/>
      <c r="AW57" s="37"/>
      <c r="AX57" s="37"/>
      <c r="AY57" s="37"/>
      <c r="AZ57" s="37"/>
      <c r="BA57" s="31"/>
      <c r="BB57" s="31"/>
      <c r="BC57" s="31"/>
      <c r="BD57" s="31"/>
      <c r="BE57" s="31"/>
      <c r="BF57" s="31"/>
      <c r="BG57" s="31"/>
      <c r="BH57" s="31"/>
    </row>
    <row r="58" spans="1:66" x14ac:dyDescent="0.25">
      <c r="A58" s="63"/>
      <c r="B58" s="63"/>
      <c r="C58" s="63"/>
      <c r="D58" s="77" t="s">
        <v>51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9"/>
      <c r="AC58" s="38">
        <f>SUM(AC47:AC57)</f>
        <v>12525924</v>
      </c>
      <c r="AD58" s="38"/>
      <c r="AE58" s="38"/>
      <c r="AF58" s="38"/>
      <c r="AG58" s="38"/>
      <c r="AH58" s="38"/>
      <c r="AI58" s="38"/>
      <c r="AJ58" s="38"/>
      <c r="AK58" s="38">
        <f t="shared" ref="AK58" si="3">SUM(AK47:AK57)</f>
        <v>0</v>
      </c>
      <c r="AL58" s="38"/>
      <c r="AM58" s="38"/>
      <c r="AN58" s="38"/>
      <c r="AO58" s="38"/>
      <c r="AP58" s="38"/>
      <c r="AQ58" s="38"/>
      <c r="AR58" s="38"/>
      <c r="AS58" s="38">
        <f t="shared" ref="AS58" si="4">SUM(AS47:AS57)</f>
        <v>12525924</v>
      </c>
      <c r="AT58" s="38"/>
      <c r="AU58" s="38"/>
      <c r="AV58" s="38"/>
      <c r="AW58" s="38"/>
      <c r="AX58" s="38"/>
      <c r="AY58" s="38"/>
      <c r="AZ58" s="38"/>
      <c r="BA58" s="32"/>
      <c r="BB58" s="32"/>
      <c r="BC58" s="32"/>
      <c r="BD58" s="32"/>
      <c r="BE58" s="32"/>
      <c r="BF58" s="32"/>
      <c r="BG58" s="32"/>
      <c r="BH58" s="32"/>
      <c r="BI58" s="30"/>
      <c r="BJ58" s="30"/>
      <c r="BK58" s="30"/>
      <c r="BL58" s="30"/>
      <c r="BM58" s="30"/>
      <c r="BN58" s="30"/>
    </row>
    <row r="60" spans="1:66" ht="15.75" x14ac:dyDescent="0.25">
      <c r="A60" s="87" t="s">
        <v>52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</row>
    <row r="61" spans="1:66" x14ac:dyDescent="0.25">
      <c r="A61" s="80" t="s">
        <v>44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</row>
    <row r="62" spans="1:66" x14ac:dyDescent="0.25">
      <c r="A62" s="39" t="s">
        <v>34</v>
      </c>
      <c r="B62" s="39"/>
      <c r="C62" s="39"/>
      <c r="D62" s="81" t="s">
        <v>53</v>
      </c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3"/>
      <c r="AB62" s="39" t="s">
        <v>46</v>
      </c>
      <c r="AC62" s="39"/>
      <c r="AD62" s="39"/>
      <c r="AE62" s="39"/>
      <c r="AF62" s="39"/>
      <c r="AG62" s="39"/>
      <c r="AH62" s="39"/>
      <c r="AI62" s="39"/>
      <c r="AJ62" s="39" t="s">
        <v>47</v>
      </c>
      <c r="AK62" s="39"/>
      <c r="AL62" s="39"/>
      <c r="AM62" s="39"/>
      <c r="AN62" s="39"/>
      <c r="AO62" s="39"/>
      <c r="AP62" s="39"/>
      <c r="AQ62" s="39"/>
      <c r="AR62" s="39" t="s">
        <v>48</v>
      </c>
      <c r="AS62" s="39"/>
      <c r="AT62" s="39"/>
      <c r="AU62" s="39"/>
      <c r="AV62" s="39"/>
      <c r="AW62" s="39"/>
      <c r="AX62" s="39"/>
      <c r="AY62" s="39"/>
    </row>
    <row r="63" spans="1:66" x14ac:dyDescent="0.25">
      <c r="A63" s="39"/>
      <c r="B63" s="39"/>
      <c r="C63" s="39"/>
      <c r="D63" s="84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6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</row>
    <row r="64" spans="1:66" ht="15.75" x14ac:dyDescent="0.25">
      <c r="A64" s="39">
        <v>1</v>
      </c>
      <c r="B64" s="39"/>
      <c r="C64" s="39"/>
      <c r="D64" s="73">
        <v>2</v>
      </c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5"/>
      <c r="AB64" s="39">
        <v>3</v>
      </c>
      <c r="AC64" s="39"/>
      <c r="AD64" s="39"/>
      <c r="AE64" s="39"/>
      <c r="AF64" s="39"/>
      <c r="AG64" s="39"/>
      <c r="AH64" s="39"/>
      <c r="AI64" s="39"/>
      <c r="AJ64" s="39">
        <v>4</v>
      </c>
      <c r="AK64" s="39"/>
      <c r="AL64" s="39"/>
      <c r="AM64" s="39"/>
      <c r="AN64" s="39"/>
      <c r="AO64" s="39"/>
      <c r="AP64" s="39"/>
      <c r="AQ64" s="39"/>
      <c r="AR64" s="39">
        <v>5</v>
      </c>
      <c r="AS64" s="39"/>
      <c r="AT64" s="39"/>
      <c r="AU64" s="39"/>
      <c r="AV64" s="39"/>
      <c r="AW64" s="39"/>
      <c r="AX64" s="39"/>
      <c r="AY64" s="39"/>
    </row>
    <row r="65" spans="1:66" ht="33.75" customHeight="1" x14ac:dyDescent="0.25">
      <c r="A65" s="40">
        <v>1</v>
      </c>
      <c r="B65" s="40"/>
      <c r="C65" s="40"/>
      <c r="D65" s="48" t="s">
        <v>54</v>
      </c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2"/>
      <c r="AB65" s="37">
        <f>AC58</f>
        <v>12525924</v>
      </c>
      <c r="AC65" s="37"/>
      <c r="AD65" s="37"/>
      <c r="AE65" s="37"/>
      <c r="AF65" s="37"/>
      <c r="AG65" s="37"/>
      <c r="AH65" s="37"/>
      <c r="AI65" s="37"/>
      <c r="AJ65" s="37">
        <v>0</v>
      </c>
      <c r="AK65" s="37"/>
      <c r="AL65" s="37"/>
      <c r="AM65" s="37"/>
      <c r="AN65" s="37"/>
      <c r="AO65" s="37"/>
      <c r="AP65" s="37"/>
      <c r="AQ65" s="37"/>
      <c r="AR65" s="37">
        <f>AB65+AJ65</f>
        <v>12525924</v>
      </c>
      <c r="AS65" s="37"/>
      <c r="AT65" s="37"/>
      <c r="AU65" s="37"/>
      <c r="AV65" s="37"/>
      <c r="AW65" s="37"/>
      <c r="AX65" s="37"/>
      <c r="AY65" s="37"/>
    </row>
    <row r="66" spans="1:66" x14ac:dyDescent="0.25">
      <c r="A66" s="63"/>
      <c r="B66" s="63"/>
      <c r="C66" s="63"/>
      <c r="D66" s="77" t="s">
        <v>48</v>
      </c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9"/>
      <c r="AB66" s="38">
        <f>SUM(AB65)</f>
        <v>12525924</v>
      </c>
      <c r="AC66" s="38"/>
      <c r="AD66" s="38"/>
      <c r="AE66" s="38"/>
      <c r="AF66" s="38"/>
      <c r="AG66" s="38"/>
      <c r="AH66" s="38"/>
      <c r="AI66" s="38"/>
      <c r="AJ66" s="38">
        <f t="shared" ref="AJ66" si="5">SUM(AJ65)</f>
        <v>0</v>
      </c>
      <c r="AK66" s="38"/>
      <c r="AL66" s="38"/>
      <c r="AM66" s="38"/>
      <c r="AN66" s="38"/>
      <c r="AO66" s="38"/>
      <c r="AP66" s="38"/>
      <c r="AQ66" s="38"/>
      <c r="AR66" s="38">
        <f t="shared" ref="AR66" si="6">SUM(AR65)</f>
        <v>12525924</v>
      </c>
      <c r="AS66" s="38"/>
      <c r="AT66" s="38"/>
      <c r="AU66" s="38"/>
      <c r="AV66" s="38"/>
      <c r="AW66" s="38"/>
      <c r="AX66" s="38"/>
      <c r="AY66" s="38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</row>
    <row r="68" spans="1:66" ht="15.75" x14ac:dyDescent="0.25">
      <c r="A68" s="76" t="s">
        <v>55</v>
      </c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</row>
    <row r="69" spans="1:66" ht="15.75" x14ac:dyDescent="0.25">
      <c r="A69" s="39" t="s">
        <v>34</v>
      </c>
      <c r="B69" s="39"/>
      <c r="C69" s="39"/>
      <c r="D69" s="39"/>
      <c r="E69" s="39"/>
      <c r="F69" s="39"/>
      <c r="G69" s="73" t="s">
        <v>56</v>
      </c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5"/>
      <c r="Z69" s="39" t="s">
        <v>57</v>
      </c>
      <c r="AA69" s="39"/>
      <c r="AB69" s="39"/>
      <c r="AC69" s="39"/>
      <c r="AD69" s="39"/>
      <c r="AE69" s="39" t="s">
        <v>58</v>
      </c>
      <c r="AF69" s="39"/>
      <c r="AG69" s="39"/>
      <c r="AH69" s="39"/>
      <c r="AI69" s="39"/>
      <c r="AJ69" s="39"/>
      <c r="AK69" s="39"/>
      <c r="AL69" s="39"/>
      <c r="AM69" s="39"/>
      <c r="AN69" s="39"/>
      <c r="AO69" s="73" t="s">
        <v>46</v>
      </c>
      <c r="AP69" s="74"/>
      <c r="AQ69" s="74"/>
      <c r="AR69" s="74"/>
      <c r="AS69" s="74"/>
      <c r="AT69" s="74"/>
      <c r="AU69" s="74"/>
      <c r="AV69" s="75"/>
      <c r="AW69" s="73" t="s">
        <v>47</v>
      </c>
      <c r="AX69" s="74"/>
      <c r="AY69" s="74"/>
      <c r="AZ69" s="74"/>
      <c r="BA69" s="74"/>
      <c r="BB69" s="74"/>
      <c r="BC69" s="74"/>
      <c r="BD69" s="75"/>
      <c r="BE69" s="73" t="s">
        <v>48</v>
      </c>
      <c r="BF69" s="74"/>
      <c r="BG69" s="74"/>
      <c r="BH69" s="74"/>
      <c r="BI69" s="74"/>
      <c r="BJ69" s="74"/>
      <c r="BK69" s="74"/>
      <c r="BL69" s="75"/>
    </row>
    <row r="70" spans="1:66" ht="15.75" x14ac:dyDescent="0.25">
      <c r="A70" s="39">
        <v>1</v>
      </c>
      <c r="B70" s="39"/>
      <c r="C70" s="39"/>
      <c r="D70" s="39"/>
      <c r="E70" s="39"/>
      <c r="F70" s="39"/>
      <c r="G70" s="73">
        <v>2</v>
      </c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5"/>
      <c r="Z70" s="39">
        <v>3</v>
      </c>
      <c r="AA70" s="39"/>
      <c r="AB70" s="39"/>
      <c r="AC70" s="39"/>
      <c r="AD70" s="39"/>
      <c r="AE70" s="39">
        <v>4</v>
      </c>
      <c r="AF70" s="39"/>
      <c r="AG70" s="39"/>
      <c r="AH70" s="39"/>
      <c r="AI70" s="39"/>
      <c r="AJ70" s="39"/>
      <c r="AK70" s="39"/>
      <c r="AL70" s="39"/>
      <c r="AM70" s="39"/>
      <c r="AN70" s="39"/>
      <c r="AO70" s="39">
        <v>5</v>
      </c>
      <c r="AP70" s="39"/>
      <c r="AQ70" s="39"/>
      <c r="AR70" s="39"/>
      <c r="AS70" s="39"/>
      <c r="AT70" s="39"/>
      <c r="AU70" s="39"/>
      <c r="AV70" s="39"/>
      <c r="AW70" s="39">
        <v>6</v>
      </c>
      <c r="AX70" s="39"/>
      <c r="AY70" s="39"/>
      <c r="AZ70" s="39"/>
      <c r="BA70" s="39"/>
      <c r="BB70" s="39"/>
      <c r="BC70" s="39"/>
      <c r="BD70" s="39"/>
      <c r="BE70" s="39">
        <v>7</v>
      </c>
      <c r="BF70" s="39"/>
      <c r="BG70" s="39"/>
      <c r="BH70" s="39"/>
      <c r="BI70" s="39"/>
      <c r="BJ70" s="39"/>
      <c r="BK70" s="39"/>
      <c r="BL70" s="39"/>
    </row>
    <row r="71" spans="1:66" x14ac:dyDescent="0.25">
      <c r="A71" s="63">
        <v>0</v>
      </c>
      <c r="B71" s="63"/>
      <c r="C71" s="63"/>
      <c r="D71" s="63"/>
      <c r="E71" s="63"/>
      <c r="F71" s="63"/>
      <c r="G71" s="70" t="s">
        <v>59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2"/>
      <c r="Z71" s="67"/>
      <c r="AA71" s="67"/>
      <c r="AB71" s="67"/>
      <c r="AC71" s="67"/>
      <c r="AD71" s="67"/>
      <c r="AE71" s="68"/>
      <c r="AF71" s="68"/>
      <c r="AG71" s="68"/>
      <c r="AH71" s="68"/>
      <c r="AI71" s="68"/>
      <c r="AJ71" s="68"/>
      <c r="AK71" s="68"/>
      <c r="AL71" s="68"/>
      <c r="AM71" s="68"/>
      <c r="AN71" s="69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0"/>
      <c r="BN71" s="30"/>
    </row>
    <row r="72" spans="1:66" ht="48.75" customHeight="1" x14ac:dyDescent="0.25">
      <c r="A72" s="40">
        <v>1</v>
      </c>
      <c r="B72" s="40"/>
      <c r="C72" s="40"/>
      <c r="D72" s="40"/>
      <c r="E72" s="40"/>
      <c r="F72" s="40"/>
      <c r="G72" s="41" t="s">
        <v>60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61</v>
      </c>
      <c r="AA72" s="44"/>
      <c r="AB72" s="44"/>
      <c r="AC72" s="44"/>
      <c r="AD72" s="44"/>
      <c r="AE72" s="44" t="s">
        <v>62</v>
      </c>
      <c r="AF72" s="44"/>
      <c r="AG72" s="44"/>
      <c r="AH72" s="44"/>
      <c r="AI72" s="44"/>
      <c r="AJ72" s="44"/>
      <c r="AK72" s="44"/>
      <c r="AL72" s="44"/>
      <c r="AM72" s="44"/>
      <c r="AN72" s="53"/>
      <c r="AO72" s="37">
        <f>AC51</f>
        <v>8155276</v>
      </c>
      <c r="AP72" s="37"/>
      <c r="AQ72" s="37"/>
      <c r="AR72" s="37"/>
      <c r="AS72" s="37"/>
      <c r="AT72" s="37"/>
      <c r="AU72" s="37"/>
      <c r="AV72" s="37"/>
      <c r="AW72" s="37">
        <v>0</v>
      </c>
      <c r="AX72" s="37"/>
      <c r="AY72" s="37"/>
      <c r="AZ72" s="37"/>
      <c r="BA72" s="37"/>
      <c r="BB72" s="37"/>
      <c r="BC72" s="37"/>
      <c r="BD72" s="37"/>
      <c r="BE72" s="37">
        <f>AW72+AO72</f>
        <v>8155276</v>
      </c>
      <c r="BF72" s="37"/>
      <c r="BG72" s="37"/>
      <c r="BH72" s="37"/>
      <c r="BI72" s="37"/>
      <c r="BJ72" s="37"/>
      <c r="BK72" s="37"/>
      <c r="BL72" s="37"/>
    </row>
    <row r="73" spans="1:66" ht="29.25" customHeight="1" x14ac:dyDescent="0.25">
      <c r="A73" s="40">
        <v>2</v>
      </c>
      <c r="B73" s="40"/>
      <c r="C73" s="40"/>
      <c r="D73" s="40"/>
      <c r="E73" s="40"/>
      <c r="F73" s="40"/>
      <c r="G73" s="41" t="s">
        <v>63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61</v>
      </c>
      <c r="AA73" s="44"/>
      <c r="AB73" s="44"/>
      <c r="AC73" s="44"/>
      <c r="AD73" s="44"/>
      <c r="AE73" s="44" t="s">
        <v>62</v>
      </c>
      <c r="AF73" s="44"/>
      <c r="AG73" s="44"/>
      <c r="AH73" s="44"/>
      <c r="AI73" s="44"/>
      <c r="AJ73" s="44"/>
      <c r="AK73" s="44"/>
      <c r="AL73" s="44"/>
      <c r="AM73" s="44"/>
      <c r="AN73" s="53"/>
      <c r="AO73" s="37">
        <f>AC49</f>
        <v>2547699</v>
      </c>
      <c r="AP73" s="37"/>
      <c r="AQ73" s="37"/>
      <c r="AR73" s="37"/>
      <c r="AS73" s="37"/>
      <c r="AT73" s="37"/>
      <c r="AU73" s="37"/>
      <c r="AV73" s="37"/>
      <c r="AW73" s="37">
        <v>0</v>
      </c>
      <c r="AX73" s="37"/>
      <c r="AY73" s="37"/>
      <c r="AZ73" s="37"/>
      <c r="BA73" s="37"/>
      <c r="BB73" s="37"/>
      <c r="BC73" s="37"/>
      <c r="BD73" s="37"/>
      <c r="BE73" s="37">
        <f t="shared" ref="BE73:BE78" si="7">AW73+AO73</f>
        <v>2547699</v>
      </c>
      <c r="BF73" s="37"/>
      <c r="BG73" s="37"/>
      <c r="BH73" s="37"/>
      <c r="BI73" s="37"/>
      <c r="BJ73" s="37"/>
      <c r="BK73" s="37"/>
      <c r="BL73" s="37"/>
    </row>
    <row r="74" spans="1:66" ht="35.25" customHeight="1" x14ac:dyDescent="0.25">
      <c r="A74" s="40">
        <v>3</v>
      </c>
      <c r="B74" s="40"/>
      <c r="C74" s="40"/>
      <c r="D74" s="40"/>
      <c r="E74" s="40"/>
      <c r="F74" s="40"/>
      <c r="G74" s="41" t="s">
        <v>101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61</v>
      </c>
      <c r="AA74" s="44"/>
      <c r="AB74" s="44"/>
      <c r="AC74" s="44"/>
      <c r="AD74" s="44"/>
      <c r="AE74" s="44" t="s">
        <v>62</v>
      </c>
      <c r="AF74" s="44"/>
      <c r="AG74" s="44"/>
      <c r="AH74" s="44"/>
      <c r="AI74" s="44"/>
      <c r="AJ74" s="44"/>
      <c r="AK74" s="44"/>
      <c r="AL74" s="44"/>
      <c r="AM74" s="44"/>
      <c r="AN74" s="53"/>
      <c r="AO74" s="37">
        <f>AC50</f>
        <v>99000</v>
      </c>
      <c r="AP74" s="37"/>
      <c r="AQ74" s="37"/>
      <c r="AR74" s="37"/>
      <c r="AS74" s="37"/>
      <c r="AT74" s="37"/>
      <c r="AU74" s="37"/>
      <c r="AV74" s="37"/>
      <c r="AW74" s="37">
        <v>0</v>
      </c>
      <c r="AX74" s="37"/>
      <c r="AY74" s="37"/>
      <c r="AZ74" s="37"/>
      <c r="BA74" s="37"/>
      <c r="BB74" s="37"/>
      <c r="BC74" s="37"/>
      <c r="BD74" s="37"/>
      <c r="BE74" s="37">
        <f t="shared" si="7"/>
        <v>99000</v>
      </c>
      <c r="BF74" s="37"/>
      <c r="BG74" s="37"/>
      <c r="BH74" s="37"/>
      <c r="BI74" s="37"/>
      <c r="BJ74" s="37"/>
      <c r="BK74" s="37"/>
      <c r="BL74" s="37"/>
    </row>
    <row r="75" spans="1:66" ht="59.25" customHeight="1" x14ac:dyDescent="0.25">
      <c r="A75" s="40">
        <v>4</v>
      </c>
      <c r="B75" s="40"/>
      <c r="C75" s="40"/>
      <c r="D75" s="40"/>
      <c r="E75" s="40"/>
      <c r="F75" s="40"/>
      <c r="G75" s="41" t="s">
        <v>64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61</v>
      </c>
      <c r="AA75" s="44"/>
      <c r="AB75" s="44"/>
      <c r="AC75" s="44"/>
      <c r="AD75" s="44"/>
      <c r="AE75" s="44" t="s">
        <v>62</v>
      </c>
      <c r="AF75" s="44"/>
      <c r="AG75" s="44"/>
      <c r="AH75" s="44"/>
      <c r="AI75" s="44"/>
      <c r="AJ75" s="44"/>
      <c r="AK75" s="44"/>
      <c r="AL75" s="44"/>
      <c r="AM75" s="44"/>
      <c r="AN75" s="53"/>
      <c r="AO75" s="37">
        <f>AC48</f>
        <v>1128200</v>
      </c>
      <c r="AP75" s="37"/>
      <c r="AQ75" s="37"/>
      <c r="AR75" s="37"/>
      <c r="AS75" s="37"/>
      <c r="AT75" s="37"/>
      <c r="AU75" s="37"/>
      <c r="AV75" s="37"/>
      <c r="AW75" s="37">
        <v>0</v>
      </c>
      <c r="AX75" s="37"/>
      <c r="AY75" s="37"/>
      <c r="AZ75" s="37"/>
      <c r="BA75" s="37"/>
      <c r="BB75" s="37"/>
      <c r="BC75" s="37"/>
      <c r="BD75" s="37"/>
      <c r="BE75" s="37">
        <f t="shared" si="7"/>
        <v>1128200</v>
      </c>
      <c r="BF75" s="37"/>
      <c r="BG75" s="37"/>
      <c r="BH75" s="37"/>
      <c r="BI75" s="37"/>
      <c r="BJ75" s="37"/>
      <c r="BK75" s="37"/>
      <c r="BL75" s="37"/>
    </row>
    <row r="76" spans="1:66" ht="45.75" customHeight="1" x14ac:dyDescent="0.25">
      <c r="A76" s="40">
        <v>5</v>
      </c>
      <c r="B76" s="40"/>
      <c r="C76" s="40"/>
      <c r="D76" s="40"/>
      <c r="E76" s="40"/>
      <c r="F76" s="40"/>
      <c r="G76" s="41" t="s">
        <v>91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61</v>
      </c>
      <c r="AA76" s="44"/>
      <c r="AB76" s="44"/>
      <c r="AC76" s="44"/>
      <c r="AD76" s="44"/>
      <c r="AE76" s="44" t="s">
        <v>62</v>
      </c>
      <c r="AF76" s="44"/>
      <c r="AG76" s="44"/>
      <c r="AH76" s="44"/>
      <c r="AI76" s="44"/>
      <c r="AJ76" s="44"/>
      <c r="AK76" s="44"/>
      <c r="AL76" s="44"/>
      <c r="AM76" s="44"/>
      <c r="AN76" s="53"/>
      <c r="AO76" s="37">
        <f>AC47</f>
        <v>142485</v>
      </c>
      <c r="AP76" s="37"/>
      <c r="AQ76" s="37"/>
      <c r="AR76" s="37"/>
      <c r="AS76" s="37"/>
      <c r="AT76" s="37"/>
      <c r="AU76" s="37"/>
      <c r="AV76" s="37"/>
      <c r="AW76" s="37">
        <v>0</v>
      </c>
      <c r="AX76" s="37"/>
      <c r="AY76" s="37"/>
      <c r="AZ76" s="37"/>
      <c r="BA76" s="37"/>
      <c r="BB76" s="37"/>
      <c r="BC76" s="37"/>
      <c r="BD76" s="37"/>
      <c r="BE76" s="37">
        <f t="shared" si="7"/>
        <v>142485</v>
      </c>
      <c r="BF76" s="37"/>
      <c r="BG76" s="37"/>
      <c r="BH76" s="37"/>
      <c r="BI76" s="37"/>
      <c r="BJ76" s="37"/>
      <c r="BK76" s="37"/>
      <c r="BL76" s="37"/>
    </row>
    <row r="77" spans="1:66" ht="32.25" customHeight="1" x14ac:dyDescent="0.25">
      <c r="A77" s="40">
        <v>6</v>
      </c>
      <c r="B77" s="40"/>
      <c r="C77" s="40"/>
      <c r="D77" s="40"/>
      <c r="E77" s="40"/>
      <c r="F77" s="40"/>
      <c r="G77" s="41" t="s">
        <v>88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61</v>
      </c>
      <c r="AA77" s="44"/>
      <c r="AB77" s="44"/>
      <c r="AC77" s="44"/>
      <c r="AD77" s="44"/>
      <c r="AE77" s="44" t="s">
        <v>62</v>
      </c>
      <c r="AF77" s="44"/>
      <c r="AG77" s="44"/>
      <c r="AH77" s="44"/>
      <c r="AI77" s="44"/>
      <c r="AJ77" s="44"/>
      <c r="AK77" s="44"/>
      <c r="AL77" s="44"/>
      <c r="AM77" s="44"/>
      <c r="AN77" s="53"/>
      <c r="AO77" s="37">
        <f>AC52</f>
        <v>84800</v>
      </c>
      <c r="AP77" s="37"/>
      <c r="AQ77" s="37"/>
      <c r="AR77" s="37"/>
      <c r="AS77" s="37"/>
      <c r="AT77" s="37"/>
      <c r="AU77" s="37"/>
      <c r="AV77" s="37"/>
      <c r="AW77" s="37">
        <v>0</v>
      </c>
      <c r="AX77" s="37"/>
      <c r="AY77" s="37"/>
      <c r="AZ77" s="37"/>
      <c r="BA77" s="37"/>
      <c r="BB77" s="37"/>
      <c r="BC77" s="37"/>
      <c r="BD77" s="37"/>
      <c r="BE77" s="37">
        <f t="shared" si="7"/>
        <v>84800</v>
      </c>
      <c r="BF77" s="37"/>
      <c r="BG77" s="37"/>
      <c r="BH77" s="37"/>
      <c r="BI77" s="37"/>
      <c r="BJ77" s="37"/>
      <c r="BK77" s="37"/>
      <c r="BL77" s="37"/>
    </row>
    <row r="78" spans="1:66" ht="30" customHeight="1" x14ac:dyDescent="0.25">
      <c r="A78" s="40">
        <v>7</v>
      </c>
      <c r="B78" s="40"/>
      <c r="C78" s="40"/>
      <c r="D78" s="40"/>
      <c r="E78" s="40"/>
      <c r="F78" s="40"/>
      <c r="G78" s="41" t="s">
        <v>100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61</v>
      </c>
      <c r="AA78" s="44"/>
      <c r="AB78" s="44"/>
      <c r="AC78" s="44"/>
      <c r="AD78" s="44"/>
      <c r="AE78" s="44" t="s">
        <v>62</v>
      </c>
      <c r="AF78" s="44"/>
      <c r="AG78" s="44"/>
      <c r="AH78" s="44"/>
      <c r="AI78" s="44"/>
      <c r="AJ78" s="44"/>
      <c r="AK78" s="44"/>
      <c r="AL78" s="44"/>
      <c r="AM78" s="44"/>
      <c r="AN78" s="53"/>
      <c r="AO78" s="37">
        <f>AC53</f>
        <v>190400</v>
      </c>
      <c r="AP78" s="37"/>
      <c r="AQ78" s="37"/>
      <c r="AR78" s="37"/>
      <c r="AS78" s="37"/>
      <c r="AT78" s="37"/>
      <c r="AU78" s="37"/>
      <c r="AV78" s="37"/>
      <c r="AW78" s="37">
        <v>0</v>
      </c>
      <c r="AX78" s="37"/>
      <c r="AY78" s="37"/>
      <c r="AZ78" s="37"/>
      <c r="BA78" s="37"/>
      <c r="BB78" s="37"/>
      <c r="BC78" s="37"/>
      <c r="BD78" s="37"/>
      <c r="BE78" s="37">
        <f t="shared" si="7"/>
        <v>190400</v>
      </c>
      <c r="BF78" s="37"/>
      <c r="BG78" s="37"/>
      <c r="BH78" s="37"/>
      <c r="BI78" s="37"/>
      <c r="BJ78" s="37"/>
      <c r="BK78" s="37"/>
      <c r="BL78" s="37"/>
    </row>
    <row r="79" spans="1:66" ht="75" customHeight="1" x14ac:dyDescent="0.25">
      <c r="A79" s="40">
        <v>8</v>
      </c>
      <c r="B79" s="40"/>
      <c r="C79" s="40"/>
      <c r="D79" s="40"/>
      <c r="E79" s="40"/>
      <c r="F79" s="40"/>
      <c r="G79" s="41" t="str">
        <f>D54</f>
        <v xml:space="preserve">Закупівля матеріалів (фітинги, хомути, з’єднувальні елементи, водяні лічильники, електролічильники, провід ПВ, розетки,вимикачі,коробки розподільчі, клемники, гофра, автоматичні вимикачі, перетворювачі напруги (частоти)) для встановлення систем для очищення питної води 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61</v>
      </c>
      <c r="AA79" s="44"/>
      <c r="AB79" s="44"/>
      <c r="AC79" s="44"/>
      <c r="AD79" s="44"/>
      <c r="AE79" s="44" t="s">
        <v>62</v>
      </c>
      <c r="AF79" s="44"/>
      <c r="AG79" s="44"/>
      <c r="AH79" s="44"/>
      <c r="AI79" s="44"/>
      <c r="AJ79" s="44"/>
      <c r="AK79" s="44"/>
      <c r="AL79" s="44"/>
      <c r="AM79" s="44"/>
      <c r="AN79" s="53"/>
      <c r="AO79" s="37">
        <f>AC54</f>
        <v>90000</v>
      </c>
      <c r="AP79" s="37"/>
      <c r="AQ79" s="37"/>
      <c r="AR79" s="37"/>
      <c r="AS79" s="37"/>
      <c r="AT79" s="37"/>
      <c r="AU79" s="37"/>
      <c r="AV79" s="37"/>
      <c r="AW79" s="37">
        <v>0</v>
      </c>
      <c r="AX79" s="37"/>
      <c r="AY79" s="37"/>
      <c r="AZ79" s="37"/>
      <c r="BA79" s="37"/>
      <c r="BB79" s="37"/>
      <c r="BC79" s="37"/>
      <c r="BD79" s="37"/>
      <c r="BE79" s="37">
        <f t="shared" ref="BE79" si="8">AW79+AO79</f>
        <v>90000</v>
      </c>
      <c r="BF79" s="37"/>
      <c r="BG79" s="37"/>
      <c r="BH79" s="37"/>
      <c r="BI79" s="37"/>
      <c r="BJ79" s="37"/>
      <c r="BK79" s="37"/>
      <c r="BL79" s="37"/>
    </row>
    <row r="80" spans="1:66" ht="30" customHeight="1" x14ac:dyDescent="0.25">
      <c r="A80" s="40">
        <v>9</v>
      </c>
      <c r="B80" s="40"/>
      <c r="C80" s="40"/>
      <c r="D80" s="40"/>
      <c r="E80" s="40"/>
      <c r="F80" s="40"/>
      <c r="G80" s="41" t="str">
        <f>D55</f>
        <v>Придбання пожежних гідрантів з комплектуючими для встановлення на  водопровідних мережах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61</v>
      </c>
      <c r="AA80" s="44"/>
      <c r="AB80" s="44"/>
      <c r="AC80" s="44"/>
      <c r="AD80" s="44"/>
      <c r="AE80" s="44" t="s">
        <v>62</v>
      </c>
      <c r="AF80" s="44"/>
      <c r="AG80" s="44"/>
      <c r="AH80" s="44"/>
      <c r="AI80" s="44"/>
      <c r="AJ80" s="44"/>
      <c r="AK80" s="44"/>
      <c r="AL80" s="44"/>
      <c r="AM80" s="44"/>
      <c r="AN80" s="53"/>
      <c r="AO80" s="37">
        <v>50000</v>
      </c>
      <c r="AP80" s="37"/>
      <c r="AQ80" s="37"/>
      <c r="AR80" s="37"/>
      <c r="AS80" s="37"/>
      <c r="AT80" s="37"/>
      <c r="AU80" s="37"/>
      <c r="AV80" s="37"/>
      <c r="AW80" s="37">
        <v>0</v>
      </c>
      <c r="AX80" s="37"/>
      <c r="AY80" s="37"/>
      <c r="AZ80" s="37"/>
      <c r="BA80" s="37"/>
      <c r="BB80" s="37"/>
      <c r="BC80" s="37"/>
      <c r="BD80" s="37"/>
      <c r="BE80" s="37">
        <f t="shared" ref="BE80" si="9">AW80+AO80</f>
        <v>50000</v>
      </c>
      <c r="BF80" s="37"/>
      <c r="BG80" s="37"/>
      <c r="BH80" s="37"/>
      <c r="BI80" s="37"/>
      <c r="BJ80" s="37"/>
      <c r="BK80" s="37"/>
      <c r="BL80" s="37"/>
    </row>
    <row r="81" spans="1:66" ht="47.25" customHeight="1" x14ac:dyDescent="0.25">
      <c r="A81" s="40">
        <v>10</v>
      </c>
      <c r="B81" s="40"/>
      <c r="C81" s="40"/>
      <c r="D81" s="40"/>
      <c r="E81" s="40"/>
      <c r="F81" s="40"/>
      <c r="G81" s="41" t="str">
        <f t="shared" ref="G81:G82" si="10">D56</f>
        <v>Виготовлення карток мешканцям громади для безкоштовного отримання очищеної питної води з фільтрувальних систем, які встановлені на території громади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61</v>
      </c>
      <c r="AA81" s="44"/>
      <c r="AB81" s="44"/>
      <c r="AC81" s="44"/>
      <c r="AD81" s="44"/>
      <c r="AE81" s="44" t="s">
        <v>62</v>
      </c>
      <c r="AF81" s="44"/>
      <c r="AG81" s="44"/>
      <c r="AH81" s="44"/>
      <c r="AI81" s="44"/>
      <c r="AJ81" s="44"/>
      <c r="AK81" s="44"/>
      <c r="AL81" s="44"/>
      <c r="AM81" s="44"/>
      <c r="AN81" s="53"/>
      <c r="AO81" s="37">
        <v>31980</v>
      </c>
      <c r="AP81" s="37"/>
      <c r="AQ81" s="37"/>
      <c r="AR81" s="37"/>
      <c r="AS81" s="37"/>
      <c r="AT81" s="37"/>
      <c r="AU81" s="37"/>
      <c r="AV81" s="37"/>
      <c r="AW81" s="37">
        <v>0</v>
      </c>
      <c r="AX81" s="37"/>
      <c r="AY81" s="37"/>
      <c r="AZ81" s="37"/>
      <c r="BA81" s="37"/>
      <c r="BB81" s="37"/>
      <c r="BC81" s="37"/>
      <c r="BD81" s="37"/>
      <c r="BE81" s="37">
        <f t="shared" ref="BE81:BE82" si="11">AW81+AO81</f>
        <v>31980</v>
      </c>
      <c r="BF81" s="37"/>
      <c r="BG81" s="37"/>
      <c r="BH81" s="37"/>
      <c r="BI81" s="37"/>
      <c r="BJ81" s="37"/>
      <c r="BK81" s="37"/>
      <c r="BL81" s="37"/>
    </row>
    <row r="82" spans="1:66" ht="47.25" customHeight="1" x14ac:dyDescent="0.25">
      <c r="A82" s="40">
        <v>11</v>
      </c>
      <c r="B82" s="40"/>
      <c r="C82" s="40"/>
      <c r="D82" s="40"/>
      <c r="E82" s="40"/>
      <c r="F82" s="40"/>
      <c r="G82" s="41" t="str">
        <f t="shared" si="10"/>
        <v>Оплата послуг за обслуговування програмного забезпечення, встановленого для зчитування карток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61</v>
      </c>
      <c r="AA82" s="44"/>
      <c r="AB82" s="44"/>
      <c r="AC82" s="44"/>
      <c r="AD82" s="44"/>
      <c r="AE82" s="44" t="s">
        <v>62</v>
      </c>
      <c r="AF82" s="44"/>
      <c r="AG82" s="44"/>
      <c r="AH82" s="44"/>
      <c r="AI82" s="44"/>
      <c r="AJ82" s="44"/>
      <c r="AK82" s="44"/>
      <c r="AL82" s="44"/>
      <c r="AM82" s="44"/>
      <c r="AN82" s="53"/>
      <c r="AO82" s="37">
        <v>6084</v>
      </c>
      <c r="AP82" s="37"/>
      <c r="AQ82" s="37"/>
      <c r="AR82" s="37"/>
      <c r="AS82" s="37"/>
      <c r="AT82" s="37"/>
      <c r="AU82" s="37"/>
      <c r="AV82" s="37"/>
      <c r="AW82" s="37">
        <v>0</v>
      </c>
      <c r="AX82" s="37"/>
      <c r="AY82" s="37"/>
      <c r="AZ82" s="37"/>
      <c r="BA82" s="37"/>
      <c r="BB82" s="37"/>
      <c r="BC82" s="37"/>
      <c r="BD82" s="37"/>
      <c r="BE82" s="37">
        <f t="shared" si="11"/>
        <v>6084</v>
      </c>
      <c r="BF82" s="37"/>
      <c r="BG82" s="37"/>
      <c r="BH82" s="37"/>
      <c r="BI82" s="37"/>
      <c r="BJ82" s="37"/>
      <c r="BK82" s="37"/>
      <c r="BL82" s="37"/>
    </row>
    <row r="83" spans="1:66" x14ac:dyDescent="0.25">
      <c r="A83" s="63">
        <v>0</v>
      </c>
      <c r="B83" s="63"/>
      <c r="C83" s="63"/>
      <c r="D83" s="63"/>
      <c r="E83" s="63"/>
      <c r="F83" s="63"/>
      <c r="G83" s="64" t="s">
        <v>65</v>
      </c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6"/>
      <c r="Z83" s="67"/>
      <c r="AA83" s="67"/>
      <c r="AB83" s="67"/>
      <c r="AC83" s="67"/>
      <c r="AD83" s="67"/>
      <c r="AE83" s="68"/>
      <c r="AF83" s="68"/>
      <c r="AG83" s="68"/>
      <c r="AH83" s="68"/>
      <c r="AI83" s="68"/>
      <c r="AJ83" s="68"/>
      <c r="AK83" s="68"/>
      <c r="AL83" s="68"/>
      <c r="AM83" s="68"/>
      <c r="AN83" s="69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0"/>
      <c r="BN83" s="30"/>
    </row>
    <row r="84" spans="1:66" ht="27" customHeight="1" x14ac:dyDescent="0.25">
      <c r="A84" s="40">
        <v>1</v>
      </c>
      <c r="B84" s="40"/>
      <c r="C84" s="40"/>
      <c r="D84" s="40"/>
      <c r="E84" s="40"/>
      <c r="F84" s="40"/>
      <c r="G84" s="41" t="s">
        <v>66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67</v>
      </c>
      <c r="AA84" s="44"/>
      <c r="AB84" s="44"/>
      <c r="AC84" s="44"/>
      <c r="AD84" s="44"/>
      <c r="AE84" s="41" t="s">
        <v>68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7">
        <v>1</v>
      </c>
      <c r="AP84" s="37"/>
      <c r="AQ84" s="37"/>
      <c r="AR84" s="37"/>
      <c r="AS84" s="37"/>
      <c r="AT84" s="37"/>
      <c r="AU84" s="37"/>
      <c r="AV84" s="37"/>
      <c r="AW84" s="37">
        <v>0</v>
      </c>
      <c r="AX84" s="37"/>
      <c r="AY84" s="37"/>
      <c r="AZ84" s="37"/>
      <c r="BA84" s="37"/>
      <c r="BB84" s="37"/>
      <c r="BC84" s="37"/>
      <c r="BD84" s="37"/>
      <c r="BE84" s="37">
        <v>1</v>
      </c>
      <c r="BF84" s="37"/>
      <c r="BG84" s="37"/>
      <c r="BH84" s="37"/>
      <c r="BI84" s="37"/>
      <c r="BJ84" s="37"/>
      <c r="BK84" s="37"/>
      <c r="BL84" s="37"/>
    </row>
    <row r="85" spans="1:66" x14ac:dyDescent="0.25">
      <c r="A85" s="63">
        <v>0</v>
      </c>
      <c r="B85" s="63"/>
      <c r="C85" s="63"/>
      <c r="D85" s="63"/>
      <c r="E85" s="63"/>
      <c r="F85" s="63"/>
      <c r="G85" s="64" t="s">
        <v>69</v>
      </c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6"/>
      <c r="Z85" s="67"/>
      <c r="AA85" s="67"/>
      <c r="AB85" s="67"/>
      <c r="AC85" s="67"/>
      <c r="AD85" s="67"/>
      <c r="AE85" s="64"/>
      <c r="AF85" s="65"/>
      <c r="AG85" s="65"/>
      <c r="AH85" s="65"/>
      <c r="AI85" s="65"/>
      <c r="AJ85" s="65"/>
      <c r="AK85" s="65"/>
      <c r="AL85" s="65"/>
      <c r="AM85" s="65"/>
      <c r="AN85" s="66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0"/>
      <c r="BN85" s="30"/>
    </row>
    <row r="86" spans="1:66" ht="33" customHeight="1" x14ac:dyDescent="0.25">
      <c r="A86" s="40">
        <v>1</v>
      </c>
      <c r="B86" s="40"/>
      <c r="C86" s="40"/>
      <c r="D86" s="40"/>
      <c r="E86" s="40"/>
      <c r="F86" s="40"/>
      <c r="G86" s="41" t="s">
        <v>70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71</v>
      </c>
      <c r="AA86" s="44"/>
      <c r="AB86" s="44"/>
      <c r="AC86" s="44"/>
      <c r="AD86" s="44"/>
      <c r="AE86" s="41" t="s">
        <v>72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7">
        <v>12525.9</v>
      </c>
      <c r="AP86" s="37"/>
      <c r="AQ86" s="37"/>
      <c r="AR86" s="37"/>
      <c r="AS86" s="37"/>
      <c r="AT86" s="37"/>
      <c r="AU86" s="37"/>
      <c r="AV86" s="37"/>
      <c r="AW86" s="37">
        <v>0</v>
      </c>
      <c r="AX86" s="37"/>
      <c r="AY86" s="37"/>
      <c r="AZ86" s="37"/>
      <c r="BA86" s="37"/>
      <c r="BB86" s="37"/>
      <c r="BC86" s="37"/>
      <c r="BD86" s="37"/>
      <c r="BE86" s="37">
        <f>AW86+AO86</f>
        <v>12525.9</v>
      </c>
      <c r="BF86" s="37"/>
      <c r="BG86" s="37"/>
      <c r="BH86" s="37"/>
      <c r="BI86" s="37"/>
      <c r="BJ86" s="37"/>
      <c r="BK86" s="37"/>
      <c r="BL86" s="37"/>
    </row>
    <row r="87" spans="1:66" x14ac:dyDescent="0.25">
      <c r="A87" s="63">
        <v>0</v>
      </c>
      <c r="B87" s="63"/>
      <c r="C87" s="63"/>
      <c r="D87" s="63"/>
      <c r="E87" s="63"/>
      <c r="F87" s="63"/>
      <c r="G87" s="64" t="s">
        <v>73</v>
      </c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6"/>
      <c r="Z87" s="67"/>
      <c r="AA87" s="67"/>
      <c r="AB87" s="67"/>
      <c r="AC87" s="67"/>
      <c r="AD87" s="67"/>
      <c r="AE87" s="64"/>
      <c r="AF87" s="65"/>
      <c r="AG87" s="65"/>
      <c r="AH87" s="65"/>
      <c r="AI87" s="65"/>
      <c r="AJ87" s="65"/>
      <c r="AK87" s="65"/>
      <c r="AL87" s="65"/>
      <c r="AM87" s="65"/>
      <c r="AN87" s="66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0"/>
      <c r="BN87" s="30"/>
    </row>
    <row r="88" spans="1:66" ht="38.25" customHeight="1" x14ac:dyDescent="0.25">
      <c r="A88" s="40">
        <v>1</v>
      </c>
      <c r="B88" s="40"/>
      <c r="C88" s="40"/>
      <c r="D88" s="40"/>
      <c r="E88" s="40"/>
      <c r="F88" s="40"/>
      <c r="G88" s="41" t="s">
        <v>74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75</v>
      </c>
      <c r="AA88" s="44"/>
      <c r="AB88" s="44"/>
      <c r="AC88" s="44"/>
      <c r="AD88" s="44"/>
      <c r="AE88" s="41" t="s">
        <v>72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7">
        <v>100</v>
      </c>
      <c r="AP88" s="37"/>
      <c r="AQ88" s="37"/>
      <c r="AR88" s="37"/>
      <c r="AS88" s="37"/>
      <c r="AT88" s="37"/>
      <c r="AU88" s="37"/>
      <c r="AV88" s="37"/>
      <c r="AW88" s="37">
        <v>0</v>
      </c>
      <c r="AX88" s="37"/>
      <c r="AY88" s="37"/>
      <c r="AZ88" s="37"/>
      <c r="BA88" s="37"/>
      <c r="BB88" s="37"/>
      <c r="BC88" s="37"/>
      <c r="BD88" s="37"/>
      <c r="BE88" s="37">
        <v>100</v>
      </c>
      <c r="BF88" s="37"/>
      <c r="BG88" s="37"/>
      <c r="BH88" s="37"/>
      <c r="BI88" s="37"/>
      <c r="BJ88" s="37"/>
      <c r="BK88" s="37"/>
      <c r="BL88" s="37"/>
    </row>
    <row r="89" spans="1:66" x14ac:dyDescent="0.25"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</row>
    <row r="91" spans="1:66" ht="15.75" x14ac:dyDescent="0.25">
      <c r="A91" s="57" t="s">
        <v>76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34"/>
      <c r="AO91" s="60" t="s">
        <v>77</v>
      </c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</row>
    <row r="92" spans="1:66" x14ac:dyDescent="0.25">
      <c r="W92" s="47" t="s">
        <v>78</v>
      </c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O92" s="47" t="s">
        <v>79</v>
      </c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</row>
    <row r="93" spans="1:66" ht="15.75" x14ac:dyDescent="0.25">
      <c r="A93" s="62" t="s">
        <v>80</v>
      </c>
      <c r="B93" s="62"/>
      <c r="C93" s="62"/>
      <c r="D93" s="62"/>
      <c r="E93" s="62"/>
      <c r="F93" s="62"/>
    </row>
    <row r="94" spans="1:66" x14ac:dyDescent="0.25">
      <c r="A94" s="54" t="s">
        <v>81</v>
      </c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</row>
    <row r="95" spans="1:66" x14ac:dyDescent="0.25">
      <c r="A95" s="56" t="s">
        <v>82</v>
      </c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</row>
    <row r="96" spans="1:66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59" ht="15.75" x14ac:dyDescent="0.25">
      <c r="A97" s="57" t="s">
        <v>83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34"/>
      <c r="AO97" s="60" t="s">
        <v>84</v>
      </c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</row>
    <row r="98" spans="1:59" x14ac:dyDescent="0.25">
      <c r="W98" s="47" t="s">
        <v>78</v>
      </c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O98" s="47" t="s">
        <v>79</v>
      </c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</row>
    <row r="99" spans="1:59" x14ac:dyDescent="0.25">
      <c r="A99" s="45">
        <v>45974</v>
      </c>
      <c r="B99" s="46"/>
      <c r="C99" s="46"/>
      <c r="D99" s="46"/>
      <c r="E99" s="46"/>
      <c r="F99" s="46"/>
      <c r="G99" s="46"/>
      <c r="H99" s="46"/>
    </row>
    <row r="100" spans="1:59" x14ac:dyDescent="0.25">
      <c r="A100" s="47" t="s">
        <v>85</v>
      </c>
      <c r="B100" s="47"/>
      <c r="C100" s="47"/>
      <c r="D100" s="47"/>
      <c r="E100" s="47"/>
      <c r="F100" s="47"/>
      <c r="G100" s="47"/>
      <c r="H100" s="47"/>
      <c r="I100" s="35"/>
      <c r="J100" s="35"/>
      <c r="K100" s="35"/>
      <c r="L100" s="35"/>
      <c r="M100" s="35"/>
      <c r="N100" s="35"/>
      <c r="O100" s="35"/>
      <c r="P100" s="35"/>
      <c r="Q100" s="35"/>
    </row>
    <row r="101" spans="1:59" x14ac:dyDescent="0.25">
      <c r="A101" s="36" t="s">
        <v>86</v>
      </c>
    </row>
  </sheetData>
  <mergeCells count="310">
    <mergeCell ref="AW81:BD81"/>
    <mergeCell ref="AW82:BD82"/>
    <mergeCell ref="BE81:BL81"/>
    <mergeCell ref="BE82:BL82"/>
    <mergeCell ref="A81:F81"/>
    <mergeCell ref="A82:F82"/>
    <mergeCell ref="G81:Y81"/>
    <mergeCell ref="G82:Y82"/>
    <mergeCell ref="Z81:AD81"/>
    <mergeCell ref="Z82:AD82"/>
    <mergeCell ref="AE81:AN81"/>
    <mergeCell ref="AE82:AN82"/>
    <mergeCell ref="AO81:AV81"/>
    <mergeCell ref="AO82:AV82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A31:F31"/>
    <mergeCell ref="G31:BL31"/>
    <mergeCell ref="A33:BL33"/>
    <mergeCell ref="A34:BL34"/>
    <mergeCell ref="A25:BL25"/>
    <mergeCell ref="A26:BL26"/>
    <mergeCell ref="A28:BL28"/>
    <mergeCell ref="A29:F29"/>
    <mergeCell ref="G29:BL29"/>
    <mergeCell ref="A30:F30"/>
    <mergeCell ref="G30:BL30"/>
    <mergeCell ref="A39:F39"/>
    <mergeCell ref="G39:BL39"/>
    <mergeCell ref="A40:F40"/>
    <mergeCell ref="G40:BL40"/>
    <mergeCell ref="A42:AZ42"/>
    <mergeCell ref="A43:AZ43"/>
    <mergeCell ref="A36:BL36"/>
    <mergeCell ref="A37:F37"/>
    <mergeCell ref="G37:BL37"/>
    <mergeCell ref="A38:F38"/>
    <mergeCell ref="G38:BL38"/>
    <mergeCell ref="A47:C47"/>
    <mergeCell ref="D47:AB47"/>
    <mergeCell ref="AC47:AJ47"/>
    <mergeCell ref="AK47:AR47"/>
    <mergeCell ref="AS47:AZ47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8:C58"/>
    <mergeCell ref="D58:AB58"/>
    <mergeCell ref="AC58:AJ58"/>
    <mergeCell ref="AK58:AR58"/>
    <mergeCell ref="AS58:AZ58"/>
    <mergeCell ref="A60:BL60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6:C56"/>
    <mergeCell ref="A57:C57"/>
    <mergeCell ref="D56:AB56"/>
    <mergeCell ref="D57:AB57"/>
    <mergeCell ref="AC56:AJ56"/>
    <mergeCell ref="AC57:AJ57"/>
    <mergeCell ref="AK56:AR56"/>
    <mergeCell ref="AK57:AR57"/>
    <mergeCell ref="A64:C64"/>
    <mergeCell ref="D64:AA64"/>
    <mergeCell ref="AB64:AI64"/>
    <mergeCell ref="AJ64:AQ64"/>
    <mergeCell ref="AR64:AY64"/>
    <mergeCell ref="A61:AY61"/>
    <mergeCell ref="A62:C63"/>
    <mergeCell ref="D62:AA63"/>
    <mergeCell ref="AB62:AI63"/>
    <mergeCell ref="AJ62:AQ63"/>
    <mergeCell ref="AR62:AY63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70:F70"/>
    <mergeCell ref="G70:Y70"/>
    <mergeCell ref="Z70:AD70"/>
    <mergeCell ref="AE70:AN70"/>
    <mergeCell ref="AO70:AV70"/>
    <mergeCell ref="AW70:BD70"/>
    <mergeCell ref="A68:BL68"/>
    <mergeCell ref="A69:F69"/>
    <mergeCell ref="G69:Y69"/>
    <mergeCell ref="Z69:AD69"/>
    <mergeCell ref="AE69:AN69"/>
    <mergeCell ref="AO69:AV69"/>
    <mergeCell ref="AW69:BD69"/>
    <mergeCell ref="BE69:BL69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W91:AM91"/>
    <mergeCell ref="AO91:BG91"/>
    <mergeCell ref="W92:AM92"/>
    <mergeCell ref="AO92:BG92"/>
    <mergeCell ref="A93:F93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79:F79"/>
    <mergeCell ref="A80:F80"/>
    <mergeCell ref="G79:Y79"/>
    <mergeCell ref="G80:Y80"/>
    <mergeCell ref="Z79:AD79"/>
    <mergeCell ref="Z80:AD80"/>
    <mergeCell ref="A99:H99"/>
    <mergeCell ref="A100:H100"/>
    <mergeCell ref="A54:C54"/>
    <mergeCell ref="D54:AB54"/>
    <mergeCell ref="AC54:AJ54"/>
    <mergeCell ref="A55:C55"/>
    <mergeCell ref="D55:AB55"/>
    <mergeCell ref="AC55:AJ55"/>
    <mergeCell ref="AE79:AN79"/>
    <mergeCell ref="AE80:AN80"/>
    <mergeCell ref="A94:AS94"/>
    <mergeCell ref="A95:AS95"/>
    <mergeCell ref="A97:V97"/>
    <mergeCell ref="W97:AM97"/>
    <mergeCell ref="AO97:BG97"/>
    <mergeCell ref="W98:AM98"/>
    <mergeCell ref="AO98:BG98"/>
    <mergeCell ref="A91:V91"/>
    <mergeCell ref="AO79:AV79"/>
    <mergeCell ref="AO80:AV80"/>
    <mergeCell ref="AW79:BD79"/>
    <mergeCell ref="AW80:BD80"/>
    <mergeCell ref="BE79:BL79"/>
    <mergeCell ref="BE80:BL80"/>
    <mergeCell ref="AK54:AR54"/>
    <mergeCell ref="AK55:AR55"/>
    <mergeCell ref="AS54:AZ54"/>
    <mergeCell ref="AS55:AZ55"/>
    <mergeCell ref="BE77:BL77"/>
    <mergeCell ref="BE75:BL75"/>
    <mergeCell ref="BE73:BL73"/>
    <mergeCell ref="BE71:BL71"/>
    <mergeCell ref="BE70:BL70"/>
    <mergeCell ref="AS56:AZ56"/>
    <mergeCell ref="AS57:AZ57"/>
  </mergeCells>
  <conditionalFormatting sqref="G71:L71">
    <cfRule type="cellIs" dxfId="35" priority="36" stopIfTrue="1" operator="equal">
      <formula>#REF!</formula>
    </cfRule>
  </conditionalFormatting>
  <conditionalFormatting sqref="D47">
    <cfRule type="cellIs" dxfId="34" priority="35" stopIfTrue="1" operator="equal">
      <formula>#REF!</formula>
    </cfRule>
  </conditionalFormatting>
  <conditionalFormatting sqref="A71:F71">
    <cfRule type="cellIs" dxfId="33" priority="34" stopIfTrue="1" operator="equal">
      <formula>0</formula>
    </cfRule>
  </conditionalFormatting>
  <conditionalFormatting sqref="D48">
    <cfRule type="cellIs" dxfId="32" priority="33" stopIfTrue="1" operator="equal">
      <formula>$D47</formula>
    </cfRule>
  </conditionalFormatting>
  <conditionalFormatting sqref="D49">
    <cfRule type="cellIs" dxfId="31" priority="32" stopIfTrue="1" operator="equal">
      <formula>$D48</formula>
    </cfRule>
  </conditionalFormatting>
  <conditionalFormatting sqref="D50">
    <cfRule type="cellIs" dxfId="30" priority="31" stopIfTrue="1" operator="equal">
      <formula>$D49</formula>
    </cfRule>
  </conditionalFormatting>
  <conditionalFormatting sqref="D51">
    <cfRule type="cellIs" dxfId="29" priority="30" stopIfTrue="1" operator="equal">
      <formula>$D50</formula>
    </cfRule>
  </conditionalFormatting>
  <conditionalFormatting sqref="D52">
    <cfRule type="cellIs" dxfId="28" priority="29" stopIfTrue="1" operator="equal">
      <formula>$D51</formula>
    </cfRule>
  </conditionalFormatting>
  <conditionalFormatting sqref="D53:D57">
    <cfRule type="cellIs" dxfId="27" priority="28" stopIfTrue="1" operator="equal">
      <formula>$D52</formula>
    </cfRule>
  </conditionalFormatting>
  <conditionalFormatting sqref="D58">
    <cfRule type="cellIs" dxfId="26" priority="27" stopIfTrue="1" operator="equal">
      <formula>$D53</formula>
    </cfRule>
  </conditionalFormatting>
  <conditionalFormatting sqref="G72">
    <cfRule type="cellIs" dxfId="25" priority="26" stopIfTrue="1" operator="equal">
      <formula>$G71</formula>
    </cfRule>
  </conditionalFormatting>
  <conditionalFormatting sqref="A72:F72">
    <cfRule type="cellIs" dxfId="24" priority="25" stopIfTrue="1" operator="equal">
      <formula>0</formula>
    </cfRule>
  </conditionalFormatting>
  <conditionalFormatting sqref="G73">
    <cfRule type="cellIs" dxfId="23" priority="24" stopIfTrue="1" operator="equal">
      <formula>$G72</formula>
    </cfRule>
  </conditionalFormatting>
  <conditionalFormatting sqref="A73:F73">
    <cfRule type="cellIs" dxfId="22" priority="23" stopIfTrue="1" operator="equal">
      <formula>0</formula>
    </cfRule>
  </conditionalFormatting>
  <conditionalFormatting sqref="G74">
    <cfRule type="cellIs" dxfId="21" priority="22" stopIfTrue="1" operator="equal">
      <formula>$G73</formula>
    </cfRule>
  </conditionalFormatting>
  <conditionalFormatting sqref="A74:F74">
    <cfRule type="cellIs" dxfId="20" priority="21" stopIfTrue="1" operator="equal">
      <formula>0</formula>
    </cfRule>
  </conditionalFormatting>
  <conditionalFormatting sqref="G75">
    <cfRule type="cellIs" dxfId="19" priority="20" stopIfTrue="1" operator="equal">
      <formula>$G74</formula>
    </cfRule>
  </conditionalFormatting>
  <conditionalFormatting sqref="A75:F75">
    <cfRule type="cellIs" dxfId="18" priority="19" stopIfTrue="1" operator="equal">
      <formula>0</formula>
    </cfRule>
  </conditionalFormatting>
  <conditionalFormatting sqref="G76">
    <cfRule type="cellIs" dxfId="17" priority="18" stopIfTrue="1" operator="equal">
      <formula>$G75</formula>
    </cfRule>
  </conditionalFormatting>
  <conditionalFormatting sqref="A76:F76">
    <cfRule type="cellIs" dxfId="16" priority="17" stopIfTrue="1" operator="equal">
      <formula>0</formula>
    </cfRule>
  </conditionalFormatting>
  <conditionalFormatting sqref="G77">
    <cfRule type="cellIs" dxfId="15" priority="16" stopIfTrue="1" operator="equal">
      <formula>$G76</formula>
    </cfRule>
  </conditionalFormatting>
  <conditionalFormatting sqref="A77:F77">
    <cfRule type="cellIs" dxfId="14" priority="15" stopIfTrue="1" operator="equal">
      <formula>0</formula>
    </cfRule>
  </conditionalFormatting>
  <conditionalFormatting sqref="G78:G82">
    <cfRule type="cellIs" dxfId="13" priority="14" stopIfTrue="1" operator="equal">
      <formula>$G77</formula>
    </cfRule>
  </conditionalFormatting>
  <conditionalFormatting sqref="A78:F82">
    <cfRule type="cellIs" dxfId="12" priority="13" stopIfTrue="1" operator="equal">
      <formula>0</formula>
    </cfRule>
  </conditionalFormatting>
  <conditionalFormatting sqref="G83">
    <cfRule type="cellIs" dxfId="11" priority="12" stopIfTrue="1" operator="equal">
      <formula>$G78</formula>
    </cfRule>
  </conditionalFormatting>
  <conditionalFormatting sqref="A83:F83">
    <cfRule type="cellIs" dxfId="10" priority="11" stopIfTrue="1" operator="equal">
      <formula>0</formula>
    </cfRule>
  </conditionalFormatting>
  <conditionalFormatting sqref="G84">
    <cfRule type="cellIs" dxfId="9" priority="10" stopIfTrue="1" operator="equal">
      <formula>$G83</formula>
    </cfRule>
  </conditionalFormatting>
  <conditionalFormatting sqref="A84:F84">
    <cfRule type="cellIs" dxfId="8" priority="9" stopIfTrue="1" operator="equal">
      <formula>0</formula>
    </cfRule>
  </conditionalFormatting>
  <conditionalFormatting sqref="G85">
    <cfRule type="cellIs" dxfId="7" priority="8" stopIfTrue="1" operator="equal">
      <formula>$G84</formula>
    </cfRule>
  </conditionalFormatting>
  <conditionalFormatting sqref="A85:F85">
    <cfRule type="cellIs" dxfId="6" priority="7" stopIfTrue="1" operator="equal">
      <formula>0</formula>
    </cfRule>
  </conditionalFormatting>
  <conditionalFormatting sqref="G86">
    <cfRule type="cellIs" dxfId="5" priority="6" stopIfTrue="1" operator="equal">
      <formula>$G85</formula>
    </cfRule>
  </conditionalFormatting>
  <conditionalFormatting sqref="A86:F86">
    <cfRule type="cellIs" dxfId="4" priority="5" stopIfTrue="1" operator="equal">
      <formula>0</formula>
    </cfRule>
  </conditionalFormatting>
  <conditionalFormatting sqref="G87">
    <cfRule type="cellIs" dxfId="3" priority="4" stopIfTrue="1" operator="equal">
      <formula>$G86</formula>
    </cfRule>
  </conditionalFormatting>
  <conditionalFormatting sqref="A87:F87">
    <cfRule type="cellIs" dxfId="2" priority="3" stopIfTrue="1" operator="equal">
      <formula>0</formula>
    </cfRule>
  </conditionalFormatting>
  <conditionalFormatting sqref="G88">
    <cfRule type="cellIs" dxfId="1" priority="2" stopIfTrue="1" operator="equal">
      <formula>$G87</formula>
    </cfRule>
  </conditionalFormatting>
  <conditionalFormatting sqref="A88:F88">
    <cfRule type="cellIs" dxfId="0" priority="1" stopIfTrue="1" operator="equal">
      <formula>0</formula>
    </cfRule>
  </conditionalFormatting>
  <pageMargins left="0.7" right="0.7" top="0.75" bottom="0.75" header="0.3" footer="0.3"/>
  <pageSetup paperSize="9" scale="59" orientation="landscape" verticalDpi="180" r:id="rId1"/>
  <rowBreaks count="3" manualBreakCount="3">
    <brk id="26" max="16383" man="1"/>
    <brk id="54" max="16383" man="1"/>
    <brk id="81" max="6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2025-11-13T14:58:57Z</dcterms:modified>
</cp:coreProperties>
</file>