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18FCF3C-0CF1-4F62-8429-2DBE024C93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67" i="1" l="1"/>
  <c r="AO71" i="1"/>
  <c r="AO70" i="1"/>
  <c r="AC47" i="1"/>
  <c r="AC50" i="1" s="1"/>
  <c r="AS21" i="1"/>
  <c r="AK47" i="1"/>
  <c r="AK50" i="1"/>
  <c r="AS49" i="1"/>
  <c r="AJ57" i="1"/>
  <c r="BE90" i="1"/>
  <c r="BE82" i="1"/>
  <c r="BE74" i="1"/>
  <c r="AW73" i="1"/>
  <c r="BE73" i="1" s="1"/>
  <c r="AB58" i="1"/>
  <c r="AK48" i="1"/>
  <c r="AJ58" i="1" s="1"/>
  <c r="I22" i="1"/>
  <c r="AO76" i="1"/>
  <c r="BE76" i="1" s="1"/>
  <c r="BE77" i="1"/>
  <c r="BE78" i="1"/>
  <c r="BE79" i="1"/>
  <c r="BE80" i="1"/>
  <c r="BE81" i="1"/>
  <c r="BE89" i="1"/>
  <c r="AB57" i="1" l="1"/>
  <c r="AO84" i="1"/>
  <c r="AR58" i="1"/>
  <c r="AS48" i="1"/>
  <c r="AW84" i="1"/>
  <c r="BE85" i="1"/>
  <c r="BE86" i="1"/>
  <c r="BE87" i="1"/>
  <c r="BE88" i="1"/>
  <c r="BE66" i="1"/>
  <c r="BE68" i="1"/>
  <c r="BE69" i="1"/>
  <c r="BE70" i="1"/>
  <c r="BE71" i="1"/>
  <c r="BE67" i="1"/>
  <c r="U21" i="1"/>
  <c r="BE84" i="1" l="1"/>
  <c r="AJ59" i="1"/>
  <c r="AW65" i="1" s="1"/>
  <c r="AS47" i="1"/>
  <c r="AS50" i="1" s="1"/>
  <c r="BE72" i="1" l="1"/>
  <c r="AB59" i="1" l="1"/>
  <c r="AO65" i="1" s="1"/>
  <c r="BE65" i="1" s="1"/>
  <c r="AR57" i="1"/>
  <c r="AR59" i="1" s="1"/>
</calcChain>
</file>

<file path=xl/sharedStrings.xml><?xml version="1.0" encoding="utf-8"?>
<sst xmlns="http://schemas.openxmlformats.org/spreadsheetml/2006/main" count="174" uniqueCount="113">
  <si>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</si>
  <si>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</si>
  <si>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сільського голови</t>
  </si>
  <si>
    <t>Глеюватська сільська рада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</si>
  <si>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</si>
  <si>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</si>
  <si>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</si>
  <si>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 рік</t>
  </si>
  <si>
    <t>1.</t>
  </si>
  <si>
    <t>0100000</t>
  </si>
  <si>
    <t>04339824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</si>
  <si>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</si>
  <si>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</si>
  <si>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</si>
  <si>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</si>
  <si>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</si>
  <si>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</si>
  <si>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</si>
  <si>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</si>
  <si>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</si>
  <si>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</si>
  <si>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</si>
  <si>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0456300000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</si>
  <si>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</si>
  <si>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</si>
  <si>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</si>
  <si>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</si>
  <si>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</si>
  <si>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</si>
  <si>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</si>
  <si>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</si>
  <si>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</si>
  <si>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</si>
  <si>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</si>
  <si>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</si>
  <si>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</si>
  <si>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Півищення рівня здоров"я, тривалості життя населення та зниження рівня захворюваності</t>
  </si>
  <si>
    <t>7. Мета бюджетної програми</t>
  </si>
  <si>
    <t>Зміцнення та поліпшення здоров"я населенняя первинної медично допомоги за місцем проживання (перебування)</t>
  </si>
  <si>
    <t>8. Завдання бюджетної програми</t>
  </si>
  <si>
    <t>Завдання</t>
  </si>
  <si>
    <t>Забезпечення надання населенню первинної медичної допомоги за місцем проживання (перебування)</t>
  </si>
  <si>
    <t>Створення безпечних умов перебування в найпростішому укритті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</si>
  <si>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</si>
  <si>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</si>
  <si>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</si>
  <si>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</si>
  <si>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</si>
  <si>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</si>
  <si>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Фінансова підтримка Комунального некомерційного підприємства «Глеюватський центр первинної медико-санітарної допомоги» Глеюватської сільської ради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</si>
  <si>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</si>
  <si>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</si>
  <si>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</si>
  <si>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Програми «Розвитку та фінансової підтримки комунального некомерційного підприємства «Глеюватський центр первинної медико-санітарної допомоги» Глеюватської сільської ради» на 2024-2026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</si>
  <si>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</si>
  <si>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</si>
  <si>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</si>
  <si>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</si>
  <si>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</si>
  <si>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всього, з них:</t>
  </si>
  <si>
    <t>грн.</t>
  </si>
  <si>
    <t>кошторис</t>
  </si>
  <si>
    <t>-обсяг видатків на забезпечення  осіб з інвалідністю лікарськими засобами Постанова КМУ від 03.12.2009 №1301 «про затвердження Порядку забезпечення осіб з інвалідністю і дітей з інвалідністю технічними та іншими засобами»</t>
  </si>
  <si>
    <t>-на утримання штатних працівників</t>
  </si>
  <si>
    <t>-забезпечення лікарськими засобами , які включені до національного переліку для надання невідкладної допомоги Постанова КМУ від 27.12.2018 №1149 та медичні матеріали одноразового застосування</t>
  </si>
  <si>
    <t>-для виявлення хворих на туберкульоз та діагностики ВІЛ/СНІД, цукровий діабет, збудників хвороб</t>
  </si>
  <si>
    <t>обсяг видатків на пільгові рецепти</t>
  </si>
  <si>
    <t>обсяг видатків на безоплатний та пільговий відпуск лікарських засобів за рецептами лікарів у разі амбулаторного лікування військовослужбовців-мешканців, які зареєстровані/проживають на території Глеюватської сільської ради, згідно Національного переліку основних лікарських засобів, затвердженого постановою КМУ від 25.03.2009 № 333 (зі змінами). Пільгові рецепти згідно постанови КМУ від 17.08.1998 року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певними категоріями захворювань» (зі змінами)</t>
  </si>
  <si>
    <t>обсяг видатків на виконання будівельних робіт, здійснення авторського та технічного нагляду по об’єкту «Капітальний ремонт захисної споруди цивільного захисту (найпростішого укриття (підвального приміщення)) амбулаторії КНП «Глеюватський центр первинної медико-санітарної допомоги» Глеюватської сільської ради за адресою: Україна, 53040, Дніпропетровська область, Криворізький район, с. Шевченківське, вул. Березова, 11»</t>
  </si>
  <si>
    <t>продукту</t>
  </si>
  <si>
    <t>кількість штатних одиниць</t>
  </si>
  <si>
    <t>од.</t>
  </si>
  <si>
    <t>штатний розпис</t>
  </si>
  <si>
    <t>орієнтовна кількість осіб з  інвалідністю</t>
  </si>
  <si>
    <t>осіб</t>
  </si>
  <si>
    <t>внутрішній облік</t>
  </si>
  <si>
    <t>кількість систем реєстрації медичної інформації та дослідне обладнання (ультразвукова діагностична система експертного класу)</t>
  </si>
  <si>
    <t>кількість населення</t>
  </si>
  <si>
    <t>кількість осіб, які планують отримати пільгові рецепти</t>
  </si>
  <si>
    <t>ефективності</t>
  </si>
  <si>
    <t>середні витрати на утримання 1 штатної одиниці</t>
  </si>
  <si>
    <t>розрахунок</t>
  </si>
  <si>
    <t>середні витрати на утримання однієї особи з інвалідністю</t>
  </si>
  <si>
    <t>середні витрати на 1 систему реєстрації медичної інформації</t>
  </si>
  <si>
    <t>середні витрати лікарських засобів на душу населення</t>
  </si>
  <si>
    <t>середні витрати на 1 особу за пільговими рецептами</t>
  </si>
  <si>
    <t>якості</t>
  </si>
  <si>
    <t>рівень освоєння коштів</t>
  </si>
  <si>
    <t>відс.</t>
  </si>
  <si>
    <t>Секретар ради</t>
  </si>
  <si>
    <t>Наталія ДОВЖЕНКО</t>
  </si>
  <si>
    <t>(підпис)</t>
  </si>
  <si>
    <t>(Власне ім’я, ПРІЗВИЩЕ)</t>
  </si>
  <si>
    <t>ПОГОДЖЕНО:</t>
  </si>
  <si>
    <t>Фінансовий відділ Глеюватської сільської ради</t>
  </si>
  <si>
    <t>(Назва місцевого фінансового органу)</t>
  </si>
  <si>
    <t>Начальник фінансового відділу</t>
  </si>
  <si>
    <t>Тетяна ЛАЗОРЕНКО</t>
  </si>
  <si>
    <t>(Дата погодження)</t>
  </si>
  <si>
    <t>М.П.</t>
  </si>
  <si>
    <t>обсяг видатків на оновлення матеріально-технічної бази</t>
  </si>
  <si>
    <t>кількість об"єктів будівництва</t>
  </si>
  <si>
    <t>середні витрати на 1 об"єкт будівництва</t>
  </si>
  <si>
    <t>Додаткове стимулювання працівників охорони здоров"я щодо підвищення якості та ефективності надання медичних послуг</t>
  </si>
  <si>
    <t>Програма «Місцевих стимулів для медичних працівників комунального некомерційного підприємства "Глеюватський центр первинної медико-санітарної допомоги" Глеюватської сільської ради"</t>
  </si>
  <si>
    <t>обсяг видатків на додаткове стимулювання працівників охорони здоров"я щодо підвищення якості та ефективності надання медичних послуг</t>
  </si>
  <si>
    <t>чол</t>
  </si>
  <si>
    <t>тис. грн.</t>
  </si>
  <si>
    <t>сума одноразової адресної грошової допомоги на 1 чол.</t>
  </si>
  <si>
    <t>кількість медичних працівників, яким передбачається одноразова адресна грошова допомога</t>
  </si>
  <si>
    <t>Заходи з інформатизації</t>
  </si>
  <si>
    <t>473-р</t>
  </si>
  <si>
    <t xml:space="preserve">Конституція України від 28.06.1996 р. №254к/96-ВР (із змінами);
 Бюджетний кодекс України від 08.07.2010 року №2456-УІ (із змінами та доповненнями); 
Закон України "Про місцеве самоврядування в Україні" від 21.05.1997 року №280/97-ВР (із змінами); 
Закон України "Основи законодавства про охорону здоров"я";
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змінами); 
наказ Міністерства фінансів України "Про паспорти бюджетних програм" від 29.12.2002 року №1098 (із змінами);
 наказ Міністерства фінансів України "Про затвердження Примірного переліку результативних показників бюджетних програм для місцевих бюджетів за видатками, що можуть здійснюватися з  усіх місцевих бюджетів" від 27.07.2011 року № 945 (із змінами); 
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змінами);
наказ Міністерства фінансів України від 17.07.2015 №648 "Про затвердження типових форм бюджетного запиту для формування місцевих бюджетів" (зі змінами);
рішення сесії сільської ради від 20 грудня 2024 року № "Про внесення змін до Програми «Розвитку та фінансової підтримки комунального некомерційного підприємства «Глеюватський центр первинної медико-санітарної допомоги» Глеюватської сільської ради» на 2024-2026 роки"Про внесення змін до Програми
«Розвитку та фінансової підтримки комунального некомерційного підприємства
«Глеюватський центр первинної медико-санітарної допомоги» Глеюватської сільської ради» на 2024-2026 роки"; рішення сесії сільської ради від 28.02.2025 №2957-ХХХVI/VIII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 рішення сесії сільської ради від 28.02.2025 №2940-ХХХVI/VIII "Про внесення змін до Програми «Розвитку та фінансової підтримки комунального некомерційного підприємства
«Глеюватський центр первинної медико-санітарної допомоги» Глеюватської сільської ради» на 2024-2026 роки; рішення сесії сільської ради від 14.05.2025 №3082-ХХХVІI/VIII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14.05.2025 року №3076-ХХХVІІ/VІІІ  ""Про внесення змін до Програми «Розвитку та фінансової підтримки комунального некомерційного підприємства «Глеюватський центр первинної медико-санітарної допомоги» Глеюватської сільської ради» на 2024-2026 роки"; рішення сесії сільської ради від 11.07.2025 №3129-ХХХVІІІ/VІІІ  ""Про внесення змін до Програми «Розвитку та фінансової підтримки комунального некомерційного підприємства «Глеюватський центр первинної медико-санітарної допомоги» Глеюватської сільської ради» на 2024-2026 роки" та №3135-ХХХVІІІ/VІІІ  "Про затвердження Програми "Місцевих стимулів для медичних працівників комунального некомерційного підприємства "Глеюватський центр первинної медико-санітарної допомоги" Глеюватської сільської ради; рішення сесії сільської ради від 31.10.2025 №3398-XLI/VIII "Про внесення змін до рішення сесії сільської ради від 20 грудня 2024 року №  2824–ХХХV/VIIІ "Про  бюджет Глеюватської сільської територіальної громади на 2025 рік"; рішення сесії сільської ради від 31.10.2025 №3388-XLI/VIII "Про внесення змін до Програми «Розвитку та фінансової підтримки комунального некомерційного підприємства «Глеюватський центр первинної медико-санітарної допомоги» Глеюватської сільської ради» на 2024-2026 роки"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</si>
</sst>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5" fillId="0" borderId="0" xfId="0" applyFont="1"/>
    <xf numFmtId="4" fontId="1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8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5"/>
  <sheetViews>
    <sheetView tabSelected="1" view="pageBreakPreview" topLeftCell="A83" zoomScaleNormal="100" zoomScaleSheetLayoutView="100" workbookViewId="0">
      <selection activeCell="AO85" sqref="AO85:AV85"/>
    </sheetView>
  </sheetViews>
  <sheetFormatPr defaultRowHeight="15" x14ac:dyDescent="0.25"/>
  <cols>
    <col min="1" max="54" width="2.85546875" style="1" customWidth="1"/>
    <col min="55" max="55" width="3.5703125" style="1" customWidth="1"/>
    <col min="56" max="65" width="2.85546875" style="1" customWidth="1"/>
  </cols>
  <sheetData>
    <row r="1" spans="1:65" ht="45.75" customHeight="1" x14ac:dyDescent="0.25">
      <c r="AO1" s="59" t="s">
        <v>0</v>
      </c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5" ht="15.75" x14ac:dyDescent="0.25">
      <c r="AO2" s="60" t="s">
        <v>1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5" x14ac:dyDescent="0.25">
      <c r="AO3" s="61" t="s">
        <v>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5" x14ac:dyDescent="0.25">
      <c r="AO4" s="62" t="s">
        <v>3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5" x14ac:dyDescent="0.25">
      <c r="AO5" s="64" t="s">
        <v>4</v>
      </c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</row>
    <row r="6" spans="1:65" x14ac:dyDescent="0.25"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</row>
    <row r="7" spans="1:65" x14ac:dyDescent="0.25">
      <c r="AO7" s="47">
        <v>45974</v>
      </c>
      <c r="AP7" s="48"/>
      <c r="AQ7" s="48"/>
      <c r="AR7" s="48"/>
      <c r="AS7" s="48"/>
      <c r="AT7" s="48"/>
      <c r="AU7" s="48"/>
      <c r="AV7" s="1" t="s">
        <v>5</v>
      </c>
      <c r="AW7" s="49" t="s">
        <v>111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65" x14ac:dyDescent="0.25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65" ht="15.75" x14ac:dyDescent="0.25">
      <c r="A9" s="50" t="s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</row>
    <row r="10" spans="1:65" ht="15.75" x14ac:dyDescent="0.25">
      <c r="A10" s="50" t="s">
        <v>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5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</row>
    <row r="12" spans="1:65" x14ac:dyDescent="0.25">
      <c r="A12" s="5" t="s">
        <v>8</v>
      </c>
      <c r="B12" s="51" t="s">
        <v>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6"/>
      <c r="N12" s="53" t="s">
        <v>3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7"/>
      <c r="AU12" s="51" t="s">
        <v>10</v>
      </c>
      <c r="AV12" s="52"/>
      <c r="AW12" s="52"/>
      <c r="AX12" s="52"/>
      <c r="AY12" s="52"/>
      <c r="AZ12" s="52"/>
      <c r="BA12" s="52"/>
      <c r="BB12" s="52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</row>
    <row r="13" spans="1:65" x14ac:dyDescent="0.25">
      <c r="A13" s="8"/>
      <c r="B13" s="66" t="s">
        <v>11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8"/>
      <c r="N13" s="67" t="s">
        <v>12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8"/>
      <c r="AU13" s="66" t="s">
        <v>13</v>
      </c>
      <c r="AV13" s="66"/>
      <c r="AW13" s="66"/>
      <c r="AX13" s="66"/>
      <c r="AY13" s="66"/>
      <c r="AZ13" s="66"/>
      <c r="BA13" s="66"/>
      <c r="BB13" s="66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pans="1:6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9"/>
      <c r="BF14" s="9"/>
      <c r="BG14" s="9"/>
      <c r="BH14" s="9"/>
      <c r="BI14" s="9"/>
      <c r="BJ14" s="9"/>
      <c r="BK14" s="9"/>
      <c r="BL14" s="9"/>
      <c r="BM14"/>
    </row>
    <row r="15" spans="1:65" x14ac:dyDescent="0.25">
      <c r="A15" s="10" t="s">
        <v>14</v>
      </c>
      <c r="B15" s="51" t="s">
        <v>15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6"/>
      <c r="N15" s="53" t="s">
        <v>3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7"/>
      <c r="AU15" s="51" t="s">
        <v>10</v>
      </c>
      <c r="AV15" s="52"/>
      <c r="AW15" s="52"/>
      <c r="AX15" s="52"/>
      <c r="AY15" s="52"/>
      <c r="AZ15" s="52"/>
      <c r="BA15" s="52"/>
      <c r="BB15" s="52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3"/>
    </row>
    <row r="16" spans="1:65" x14ac:dyDescent="0.25">
      <c r="A16" s="14"/>
      <c r="B16" s="66" t="s">
        <v>11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8"/>
      <c r="N16" s="67" t="s">
        <v>16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8"/>
      <c r="AU16" s="66" t="s">
        <v>13</v>
      </c>
      <c r="AV16" s="66"/>
      <c r="AW16" s="66"/>
      <c r="AX16" s="66"/>
      <c r="AY16" s="66"/>
      <c r="AZ16" s="66"/>
      <c r="BA16" s="66"/>
      <c r="BB16" s="66"/>
      <c r="BC16" s="15"/>
      <c r="BD16" s="15"/>
      <c r="BE16" s="15"/>
      <c r="BF16" s="15"/>
      <c r="BG16" s="15"/>
      <c r="BH16" s="15"/>
      <c r="BI16" s="15"/>
      <c r="BJ16" s="15"/>
      <c r="BK16" s="16"/>
      <c r="BL16" s="15"/>
      <c r="BM16" s="13"/>
    </row>
    <row r="17" spans="1:6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54" customHeight="1" x14ac:dyDescent="0.25">
      <c r="A18" s="5" t="s">
        <v>17</v>
      </c>
      <c r="B18" s="51" t="s">
        <v>18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/>
      <c r="N18" s="51" t="s">
        <v>19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11"/>
      <c r="AA18" s="51" t="s">
        <v>20</v>
      </c>
      <c r="AB18" s="52"/>
      <c r="AC18" s="52"/>
      <c r="AD18" s="52"/>
      <c r="AE18" s="52"/>
      <c r="AF18" s="52"/>
      <c r="AG18" s="52"/>
      <c r="AH18" s="52"/>
      <c r="AI18" s="52"/>
      <c r="AJ18" s="11"/>
      <c r="AK18" s="54" t="s">
        <v>21</v>
      </c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11"/>
      <c r="BE18" s="51" t="s">
        <v>22</v>
      </c>
      <c r="BF18" s="52"/>
      <c r="BG18" s="52"/>
      <c r="BH18" s="52"/>
      <c r="BI18" s="52"/>
      <c r="BJ18" s="52"/>
      <c r="BK18" s="52"/>
      <c r="BL18" s="52"/>
      <c r="BM18" s="11"/>
    </row>
    <row r="19" spans="1:65" ht="21.75" customHeight="1" x14ac:dyDescent="0.25">
      <c r="A19"/>
      <c r="B19" s="66" t="s">
        <v>11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/>
      <c r="N19" s="66" t="s">
        <v>23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15"/>
      <c r="AA19" s="68" t="s">
        <v>24</v>
      </c>
      <c r="AB19" s="68"/>
      <c r="AC19" s="68"/>
      <c r="AD19" s="68"/>
      <c r="AE19" s="68"/>
      <c r="AF19" s="68"/>
      <c r="AG19" s="68"/>
      <c r="AH19" s="68"/>
      <c r="AI19" s="68"/>
      <c r="AJ19" s="15"/>
      <c r="AK19" s="69" t="s">
        <v>25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15"/>
      <c r="BE19" s="66" t="s">
        <v>26</v>
      </c>
      <c r="BF19" s="66"/>
      <c r="BG19" s="66"/>
      <c r="BH19" s="66"/>
      <c r="BI19" s="66"/>
      <c r="BJ19" s="66"/>
      <c r="BK19" s="66"/>
      <c r="BL19" s="66"/>
      <c r="BM19" s="15"/>
    </row>
    <row r="20" spans="1:65" ht="15.75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</row>
    <row r="21" spans="1:65" ht="15.75" x14ac:dyDescent="0.25">
      <c r="A21" s="55" t="s">
        <v>27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f>AS21+I22</f>
        <v>16924971</v>
      </c>
      <c r="V21" s="56"/>
      <c r="W21" s="56"/>
      <c r="X21" s="56"/>
      <c r="Y21" s="56"/>
      <c r="Z21" s="56"/>
      <c r="AA21" s="56"/>
      <c r="AB21" s="56"/>
      <c r="AC21" s="56"/>
      <c r="AD21" s="56"/>
      <c r="AE21" s="57" t="s">
        <v>28</v>
      </c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6">
        <f>14206006+180000+188500+101000-1860000</f>
        <v>12815506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8" t="s">
        <v>29</v>
      </c>
      <c r="BE21" s="58"/>
      <c r="BF21" s="58"/>
      <c r="BG21" s="58"/>
      <c r="BH21" s="58"/>
      <c r="BI21" s="58"/>
      <c r="BJ21" s="58"/>
      <c r="BK21" s="58"/>
      <c r="BL21" s="58"/>
    </row>
    <row r="22" spans="1:65" ht="15.75" x14ac:dyDescent="0.25">
      <c r="A22" s="58" t="s">
        <v>30</v>
      </c>
      <c r="B22" s="58"/>
      <c r="C22" s="58"/>
      <c r="D22" s="58"/>
      <c r="E22" s="58"/>
      <c r="F22" s="58"/>
      <c r="G22" s="58"/>
      <c r="H22" s="58"/>
      <c r="I22" s="56">
        <f>3998465+12000+99000</f>
        <v>4109465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8" t="s">
        <v>31</v>
      </c>
      <c r="U22" s="58"/>
      <c r="V22" s="58"/>
      <c r="W22" s="58"/>
      <c r="X22" s="18"/>
      <c r="Y22" s="18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20"/>
      <c r="AO22" s="20"/>
      <c r="AP22" s="20"/>
      <c r="AQ22" s="20"/>
      <c r="AR22" s="20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20"/>
      <c r="BE22" s="20"/>
      <c r="BF22" s="20"/>
      <c r="BG22" s="20"/>
      <c r="BH22" s="20"/>
      <c r="BI22" s="20"/>
      <c r="BJ22" s="17"/>
      <c r="BK22" s="17"/>
      <c r="BL22" s="17"/>
    </row>
    <row r="23" spans="1:65" ht="15.75" x14ac:dyDescent="0.25">
      <c r="A23" s="21"/>
      <c r="B23" s="21"/>
      <c r="C23" s="21"/>
      <c r="D23" s="21"/>
      <c r="E23" s="21"/>
      <c r="F23" s="21"/>
      <c r="G23" s="21"/>
      <c r="H23" s="21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1"/>
      <c r="U23" s="21"/>
      <c r="V23" s="21"/>
      <c r="W23" s="21"/>
      <c r="X23" s="18"/>
      <c r="Y23" s="18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20"/>
      <c r="AO23" s="20"/>
      <c r="AP23" s="20"/>
      <c r="AQ23" s="20"/>
      <c r="AR23" s="20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20"/>
      <c r="BE23" s="20"/>
      <c r="BF23" s="20"/>
      <c r="BG23" s="20"/>
      <c r="BH23" s="20"/>
      <c r="BI23" s="20"/>
      <c r="BJ23" s="17"/>
      <c r="BK23" s="17"/>
      <c r="BL23" s="17"/>
    </row>
    <row r="24" spans="1:65" ht="15.75" x14ac:dyDescent="0.25">
      <c r="A24" s="60" t="s">
        <v>32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</row>
    <row r="25" spans="1:65" ht="374.25" customHeight="1" x14ac:dyDescent="0.25">
      <c r="A25" s="112" t="s">
        <v>112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65" ht="15.7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</row>
    <row r="27" spans="1:65" ht="25.5" customHeight="1" x14ac:dyDescent="0.25">
      <c r="A27" s="58" t="s">
        <v>33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65" x14ac:dyDescent="0.25">
      <c r="A28" s="74" t="s">
        <v>34</v>
      </c>
      <c r="B28" s="74"/>
      <c r="C28" s="74"/>
      <c r="D28" s="74"/>
      <c r="E28" s="74"/>
      <c r="F28" s="74"/>
      <c r="G28" s="75" t="s">
        <v>35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65" ht="15.75" x14ac:dyDescent="0.25">
      <c r="A29" s="78">
        <v>1</v>
      </c>
      <c r="B29" s="78"/>
      <c r="C29" s="78"/>
      <c r="D29" s="78"/>
      <c r="E29" s="78"/>
      <c r="F29" s="78"/>
      <c r="G29" s="75">
        <v>2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65" x14ac:dyDescent="0.25">
      <c r="A30" s="41">
        <v>1</v>
      </c>
      <c r="B30" s="41"/>
      <c r="C30" s="41"/>
      <c r="D30" s="41"/>
      <c r="E30" s="41"/>
      <c r="F30" s="41"/>
      <c r="G30" s="70" t="s">
        <v>36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65" ht="15.7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</row>
    <row r="32" spans="1:65" ht="15.75" x14ac:dyDescent="0.25">
      <c r="A32" s="58" t="s">
        <v>37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64" x14ac:dyDescent="0.25">
      <c r="A33" s="73" t="s">
        <v>38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</row>
    <row r="34" spans="1:64" ht="15.7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</row>
    <row r="35" spans="1:64" ht="15.75" x14ac:dyDescent="0.25">
      <c r="A35" s="58" t="s">
        <v>39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64" x14ac:dyDescent="0.25">
      <c r="A36" s="74" t="s">
        <v>34</v>
      </c>
      <c r="B36" s="74"/>
      <c r="C36" s="74"/>
      <c r="D36" s="74"/>
      <c r="E36" s="74"/>
      <c r="F36" s="74"/>
      <c r="G36" s="75" t="s">
        <v>40</v>
      </c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</row>
    <row r="37" spans="1:64" ht="15.75" x14ac:dyDescent="0.25">
      <c r="A37" s="78">
        <v>1</v>
      </c>
      <c r="B37" s="78"/>
      <c r="C37" s="78"/>
      <c r="D37" s="78"/>
      <c r="E37" s="78"/>
      <c r="F37" s="78"/>
      <c r="G37" s="75">
        <v>2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</row>
    <row r="38" spans="1:64" x14ac:dyDescent="0.25">
      <c r="A38" s="41">
        <v>1</v>
      </c>
      <c r="B38" s="41"/>
      <c r="C38" s="41"/>
      <c r="D38" s="41"/>
      <c r="E38" s="41"/>
      <c r="F38" s="41"/>
      <c r="G38" s="70" t="s">
        <v>41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64" x14ac:dyDescent="0.25">
      <c r="A39" s="41">
        <v>2</v>
      </c>
      <c r="B39" s="41"/>
      <c r="C39" s="41"/>
      <c r="D39" s="41"/>
      <c r="E39" s="41"/>
      <c r="F39" s="41"/>
      <c r="G39" s="70" t="s">
        <v>42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64" x14ac:dyDescent="0.25">
      <c r="A40" s="41">
        <v>3</v>
      </c>
      <c r="B40" s="41"/>
      <c r="C40" s="41"/>
      <c r="D40" s="41"/>
      <c r="E40" s="41"/>
      <c r="F40" s="41"/>
      <c r="G40" s="70" t="s">
        <v>103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6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64" ht="15.75" x14ac:dyDescent="0.25">
      <c r="A42" s="58" t="s">
        <v>43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</row>
    <row r="43" spans="1:64" x14ac:dyDescent="0.25">
      <c r="A43" s="79" t="s">
        <v>44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2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</row>
    <row r="44" spans="1:64" ht="15.75" x14ac:dyDescent="0.25">
      <c r="A44" s="78" t="s">
        <v>34</v>
      </c>
      <c r="B44" s="78"/>
      <c r="C44" s="78"/>
      <c r="D44" s="80" t="s">
        <v>45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2"/>
      <c r="AC44" s="78" t="s">
        <v>46</v>
      </c>
      <c r="AD44" s="78"/>
      <c r="AE44" s="78"/>
      <c r="AF44" s="78"/>
      <c r="AG44" s="78"/>
      <c r="AH44" s="78"/>
      <c r="AI44" s="78"/>
      <c r="AJ44" s="78"/>
      <c r="AK44" s="78" t="s">
        <v>47</v>
      </c>
      <c r="AL44" s="78"/>
      <c r="AM44" s="78"/>
      <c r="AN44" s="78"/>
      <c r="AO44" s="78"/>
      <c r="AP44" s="78"/>
      <c r="AQ44" s="78"/>
      <c r="AR44" s="78"/>
      <c r="AS44" s="78" t="s">
        <v>48</v>
      </c>
      <c r="AT44" s="78"/>
      <c r="AU44" s="78"/>
      <c r="AV44" s="78"/>
      <c r="AW44" s="78"/>
      <c r="AX44" s="78"/>
      <c r="AY44" s="78"/>
      <c r="AZ44" s="78"/>
      <c r="BA44" s="29"/>
      <c r="BB44" s="29"/>
      <c r="BC44" s="29"/>
      <c r="BD44" s="29"/>
      <c r="BE44" s="29"/>
      <c r="BF44" s="29"/>
      <c r="BG44" s="29"/>
      <c r="BH44" s="29"/>
    </row>
    <row r="45" spans="1:64" ht="15.75" x14ac:dyDescent="0.25">
      <c r="A45" s="78"/>
      <c r="B45" s="78"/>
      <c r="C45" s="78"/>
      <c r="D45" s="83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9"/>
      <c r="BB45" s="29"/>
      <c r="BC45" s="29"/>
      <c r="BD45" s="29"/>
      <c r="BE45" s="29"/>
      <c r="BF45" s="29"/>
      <c r="BG45" s="29"/>
      <c r="BH45" s="29"/>
    </row>
    <row r="46" spans="1:64" ht="15.75" x14ac:dyDescent="0.25">
      <c r="A46" s="78">
        <v>1</v>
      </c>
      <c r="B46" s="78"/>
      <c r="C46" s="78"/>
      <c r="D46" s="86">
        <v>2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78">
        <v>3</v>
      </c>
      <c r="AD46" s="78"/>
      <c r="AE46" s="78"/>
      <c r="AF46" s="78"/>
      <c r="AG46" s="78"/>
      <c r="AH46" s="78"/>
      <c r="AI46" s="78"/>
      <c r="AJ46" s="78"/>
      <c r="AK46" s="78">
        <v>4</v>
      </c>
      <c r="AL46" s="78"/>
      <c r="AM46" s="78"/>
      <c r="AN46" s="78"/>
      <c r="AO46" s="78"/>
      <c r="AP46" s="78"/>
      <c r="AQ46" s="78"/>
      <c r="AR46" s="78"/>
      <c r="AS46" s="78">
        <v>5</v>
      </c>
      <c r="AT46" s="78"/>
      <c r="AU46" s="78"/>
      <c r="AV46" s="78"/>
      <c r="AW46" s="78"/>
      <c r="AX46" s="78"/>
      <c r="AY46" s="78"/>
      <c r="AZ46" s="78"/>
      <c r="BA46" s="29"/>
      <c r="BB46" s="29"/>
      <c r="BC46" s="29"/>
      <c r="BD46" s="29"/>
      <c r="BE46" s="29"/>
      <c r="BF46" s="29"/>
      <c r="BG46" s="29"/>
      <c r="BH46" s="29"/>
    </row>
    <row r="47" spans="1:64" ht="37.5" customHeight="1" x14ac:dyDescent="0.25">
      <c r="A47" s="41">
        <v>1</v>
      </c>
      <c r="B47" s="41"/>
      <c r="C47" s="41"/>
      <c r="D47" s="70" t="s">
        <v>49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0">
        <f>14475506-138540-1860000</f>
        <v>12476966</v>
      </c>
      <c r="AD47" s="40"/>
      <c r="AE47" s="40"/>
      <c r="AF47" s="40"/>
      <c r="AG47" s="40"/>
      <c r="AH47" s="40"/>
      <c r="AI47" s="40"/>
      <c r="AJ47" s="40"/>
      <c r="AK47" s="40">
        <f>4109465-12000</f>
        <v>4097465</v>
      </c>
      <c r="AL47" s="40"/>
      <c r="AM47" s="40"/>
      <c r="AN47" s="40"/>
      <c r="AO47" s="40"/>
      <c r="AP47" s="40"/>
      <c r="AQ47" s="40"/>
      <c r="AR47" s="40"/>
      <c r="AS47" s="40">
        <f>AC47+AK47</f>
        <v>16574431</v>
      </c>
      <c r="AT47" s="40"/>
      <c r="AU47" s="40"/>
      <c r="AV47" s="40"/>
      <c r="AW47" s="40"/>
      <c r="AX47" s="40"/>
      <c r="AY47" s="40"/>
      <c r="AZ47" s="40"/>
      <c r="BA47" s="31"/>
      <c r="BB47" s="31"/>
      <c r="BC47" s="31"/>
      <c r="BD47" s="31"/>
      <c r="BE47" s="31"/>
      <c r="BF47" s="31"/>
      <c r="BG47" s="31"/>
      <c r="BH47" s="31"/>
    </row>
    <row r="48" spans="1:64" ht="37.5" customHeight="1" x14ac:dyDescent="0.25">
      <c r="A48" s="41">
        <v>2</v>
      </c>
      <c r="B48" s="41"/>
      <c r="C48" s="41"/>
      <c r="D48" s="70" t="s">
        <v>103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40">
        <v>200000</v>
      </c>
      <c r="AD48" s="40"/>
      <c r="AE48" s="40"/>
      <c r="AF48" s="40"/>
      <c r="AG48" s="40"/>
      <c r="AH48" s="40"/>
      <c r="AI48" s="40"/>
      <c r="AJ48" s="40"/>
      <c r="AK48" s="40">
        <f>I23</f>
        <v>0</v>
      </c>
      <c r="AL48" s="40"/>
      <c r="AM48" s="40"/>
      <c r="AN48" s="40"/>
      <c r="AO48" s="40"/>
      <c r="AP48" s="40"/>
      <c r="AQ48" s="40"/>
      <c r="AR48" s="40"/>
      <c r="AS48" s="40">
        <f>AC48+AK48</f>
        <v>200000</v>
      </c>
      <c r="AT48" s="40"/>
      <c r="AU48" s="40"/>
      <c r="AV48" s="40"/>
      <c r="AW48" s="40"/>
      <c r="AX48" s="40"/>
      <c r="AY48" s="40"/>
      <c r="AZ48" s="40"/>
      <c r="BA48" s="31"/>
      <c r="BB48" s="31"/>
      <c r="BC48" s="31"/>
      <c r="BD48" s="31"/>
      <c r="BE48" s="31"/>
      <c r="BF48" s="31"/>
      <c r="BG48" s="31"/>
      <c r="BH48" s="31"/>
    </row>
    <row r="49" spans="1:65" ht="37.5" customHeight="1" x14ac:dyDescent="0.25">
      <c r="A49" s="41">
        <v>3</v>
      </c>
      <c r="B49" s="41"/>
      <c r="C49" s="41"/>
      <c r="D49" s="70" t="s">
        <v>110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40">
        <v>138540</v>
      </c>
      <c r="AD49" s="40"/>
      <c r="AE49" s="40"/>
      <c r="AF49" s="40"/>
      <c r="AG49" s="40"/>
      <c r="AH49" s="40"/>
      <c r="AI49" s="40"/>
      <c r="AJ49" s="40"/>
      <c r="AK49" s="40">
        <v>12000</v>
      </c>
      <c r="AL49" s="40"/>
      <c r="AM49" s="40"/>
      <c r="AN49" s="40"/>
      <c r="AO49" s="40"/>
      <c r="AP49" s="40"/>
      <c r="AQ49" s="40"/>
      <c r="AR49" s="40"/>
      <c r="AS49" s="40">
        <f>AC49+AK49</f>
        <v>150540</v>
      </c>
      <c r="AT49" s="40"/>
      <c r="AU49" s="40"/>
      <c r="AV49" s="40"/>
      <c r="AW49" s="40"/>
      <c r="AX49" s="40"/>
      <c r="AY49" s="40"/>
      <c r="AZ49" s="40"/>
      <c r="BA49" s="31"/>
      <c r="BB49" s="31"/>
      <c r="BC49" s="31"/>
      <c r="BD49" s="31"/>
      <c r="BE49" s="31"/>
      <c r="BF49" s="31"/>
      <c r="BG49" s="31"/>
      <c r="BH49" s="31"/>
    </row>
    <row r="50" spans="1:65" x14ac:dyDescent="0.25">
      <c r="A50" s="89"/>
      <c r="B50" s="89"/>
      <c r="C50" s="89"/>
      <c r="D50" s="90" t="s">
        <v>50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46">
        <f>SUM(AC47:AC49)</f>
        <v>12815506</v>
      </c>
      <c r="AD50" s="46"/>
      <c r="AE50" s="46"/>
      <c r="AF50" s="46"/>
      <c r="AG50" s="46"/>
      <c r="AH50" s="46"/>
      <c r="AI50" s="46"/>
      <c r="AJ50" s="46"/>
      <c r="AK50" s="46">
        <f t="shared" ref="AK50" si="0">SUM(AK47:AK49)</f>
        <v>4109465</v>
      </c>
      <c r="AL50" s="46"/>
      <c r="AM50" s="46"/>
      <c r="AN50" s="46"/>
      <c r="AO50" s="46"/>
      <c r="AP50" s="46"/>
      <c r="AQ50" s="46"/>
      <c r="AR50" s="46"/>
      <c r="AS50" s="46">
        <f t="shared" ref="AS50" si="1">SUM(AS47:AS49)</f>
        <v>16924971</v>
      </c>
      <c r="AT50" s="46"/>
      <c r="AU50" s="46"/>
      <c r="AV50" s="46"/>
      <c r="AW50" s="46"/>
      <c r="AX50" s="46"/>
      <c r="AY50" s="46"/>
      <c r="AZ50" s="46"/>
      <c r="BA50" s="32"/>
      <c r="BB50" s="32"/>
      <c r="BC50" s="32"/>
      <c r="BD50" s="32"/>
      <c r="BE50" s="32"/>
      <c r="BF50" s="32"/>
      <c r="BG50" s="32"/>
      <c r="BH50" s="32"/>
      <c r="BI50" s="30"/>
      <c r="BJ50" s="30"/>
      <c r="BK50" s="30"/>
      <c r="BL50" s="30"/>
      <c r="BM50" s="30"/>
    </row>
    <row r="52" spans="1:65" ht="15.75" x14ac:dyDescent="0.25">
      <c r="A52" s="60" t="s">
        <v>51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65" x14ac:dyDescent="0.25">
      <c r="A53" s="79" t="s">
        <v>44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65" x14ac:dyDescent="0.25">
      <c r="A54" s="78" t="s">
        <v>34</v>
      </c>
      <c r="B54" s="78"/>
      <c r="C54" s="78"/>
      <c r="D54" s="80" t="s">
        <v>52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78" t="s">
        <v>46</v>
      </c>
      <c r="AC54" s="78"/>
      <c r="AD54" s="78"/>
      <c r="AE54" s="78"/>
      <c r="AF54" s="78"/>
      <c r="AG54" s="78"/>
      <c r="AH54" s="78"/>
      <c r="AI54" s="78"/>
      <c r="AJ54" s="78" t="s">
        <v>47</v>
      </c>
      <c r="AK54" s="78"/>
      <c r="AL54" s="78"/>
      <c r="AM54" s="78"/>
      <c r="AN54" s="78"/>
      <c r="AO54" s="78"/>
      <c r="AP54" s="78"/>
      <c r="AQ54" s="78"/>
      <c r="AR54" s="78" t="s">
        <v>48</v>
      </c>
      <c r="AS54" s="78"/>
      <c r="AT54" s="78"/>
      <c r="AU54" s="78"/>
      <c r="AV54" s="78"/>
      <c r="AW54" s="78"/>
      <c r="AX54" s="78"/>
      <c r="AY54" s="78"/>
    </row>
    <row r="55" spans="1:65" x14ac:dyDescent="0.25">
      <c r="A55" s="78"/>
      <c r="B55" s="78"/>
      <c r="C55" s="78"/>
      <c r="D55" s="83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</row>
    <row r="56" spans="1:65" ht="15.75" x14ac:dyDescent="0.25">
      <c r="A56" s="78">
        <v>1</v>
      </c>
      <c r="B56" s="78"/>
      <c r="C56" s="78"/>
      <c r="D56" s="86">
        <v>2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78">
        <v>3</v>
      </c>
      <c r="AC56" s="78"/>
      <c r="AD56" s="78"/>
      <c r="AE56" s="78"/>
      <c r="AF56" s="78"/>
      <c r="AG56" s="78"/>
      <c r="AH56" s="78"/>
      <c r="AI56" s="78"/>
      <c r="AJ56" s="78">
        <v>4</v>
      </c>
      <c r="AK56" s="78"/>
      <c r="AL56" s="78"/>
      <c r="AM56" s="78"/>
      <c r="AN56" s="78"/>
      <c r="AO56" s="78"/>
      <c r="AP56" s="78"/>
      <c r="AQ56" s="78"/>
      <c r="AR56" s="78">
        <v>5</v>
      </c>
      <c r="AS56" s="78"/>
      <c r="AT56" s="78"/>
      <c r="AU56" s="78"/>
      <c r="AV56" s="78"/>
      <c r="AW56" s="78"/>
      <c r="AX56" s="78"/>
      <c r="AY56" s="78"/>
    </row>
    <row r="57" spans="1:65" ht="45.75" customHeight="1" x14ac:dyDescent="0.25">
      <c r="A57" s="41">
        <v>1</v>
      </c>
      <c r="B57" s="41"/>
      <c r="C57" s="41"/>
      <c r="D57" s="70" t="s">
        <v>53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40">
        <f>AC47+AC49</f>
        <v>12615506</v>
      </c>
      <c r="AC57" s="40"/>
      <c r="AD57" s="40"/>
      <c r="AE57" s="40"/>
      <c r="AF57" s="40"/>
      <c r="AG57" s="40"/>
      <c r="AH57" s="40"/>
      <c r="AI57" s="40"/>
      <c r="AJ57" s="40">
        <f>AK47+AK49</f>
        <v>4109465</v>
      </c>
      <c r="AK57" s="40"/>
      <c r="AL57" s="40"/>
      <c r="AM57" s="40"/>
      <c r="AN57" s="40"/>
      <c r="AO57" s="40"/>
      <c r="AP57" s="40"/>
      <c r="AQ57" s="40"/>
      <c r="AR57" s="40">
        <f>AB57+AJ57</f>
        <v>16724971</v>
      </c>
      <c r="AS57" s="40"/>
      <c r="AT57" s="40"/>
      <c r="AU57" s="40"/>
      <c r="AV57" s="40"/>
      <c r="AW57" s="40"/>
      <c r="AX57" s="40"/>
      <c r="AY57" s="40"/>
    </row>
    <row r="58" spans="1:65" ht="45.75" customHeight="1" x14ac:dyDescent="0.25">
      <c r="A58" s="41">
        <v>2</v>
      </c>
      <c r="B58" s="41"/>
      <c r="C58" s="41"/>
      <c r="D58" s="70" t="s">
        <v>104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0">
        <f>AC48</f>
        <v>200000</v>
      </c>
      <c r="AC58" s="40"/>
      <c r="AD58" s="40"/>
      <c r="AE58" s="40"/>
      <c r="AF58" s="40"/>
      <c r="AG58" s="40"/>
      <c r="AH58" s="40"/>
      <c r="AI58" s="40"/>
      <c r="AJ58" s="40">
        <f>AK48</f>
        <v>0</v>
      </c>
      <c r="AK58" s="40"/>
      <c r="AL58" s="40"/>
      <c r="AM58" s="40"/>
      <c r="AN58" s="40"/>
      <c r="AO58" s="40"/>
      <c r="AP58" s="40"/>
      <c r="AQ58" s="40"/>
      <c r="AR58" s="40">
        <f>AB58+AJ58</f>
        <v>200000</v>
      </c>
      <c r="AS58" s="40"/>
      <c r="AT58" s="40"/>
      <c r="AU58" s="40"/>
      <c r="AV58" s="40"/>
      <c r="AW58" s="40"/>
      <c r="AX58" s="40"/>
      <c r="AY58" s="40"/>
    </row>
    <row r="59" spans="1:65" x14ac:dyDescent="0.25">
      <c r="A59" s="89"/>
      <c r="B59" s="89"/>
      <c r="C59" s="89"/>
      <c r="D59" s="90" t="s">
        <v>48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46">
        <f>SUM(AB57:AB58)</f>
        <v>12815506</v>
      </c>
      <c r="AC59" s="46"/>
      <c r="AD59" s="46"/>
      <c r="AE59" s="46"/>
      <c r="AF59" s="46"/>
      <c r="AG59" s="46"/>
      <c r="AH59" s="46"/>
      <c r="AI59" s="46"/>
      <c r="AJ59" s="46">
        <f t="shared" ref="AJ59" si="2">SUM(AJ57:AJ58)</f>
        <v>4109465</v>
      </c>
      <c r="AK59" s="46"/>
      <c r="AL59" s="46"/>
      <c r="AM59" s="46"/>
      <c r="AN59" s="46"/>
      <c r="AO59" s="46"/>
      <c r="AP59" s="46"/>
      <c r="AQ59" s="46"/>
      <c r="AR59" s="46">
        <f t="shared" ref="AR59" si="3">SUM(AR57:AR58)</f>
        <v>16924971</v>
      </c>
      <c r="AS59" s="46"/>
      <c r="AT59" s="46"/>
      <c r="AU59" s="46"/>
      <c r="AV59" s="46"/>
      <c r="AW59" s="46"/>
      <c r="AX59" s="46"/>
      <c r="AY59" s="46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</row>
    <row r="61" spans="1:65" ht="15.75" x14ac:dyDescent="0.25">
      <c r="A61" s="58" t="s">
        <v>54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65" ht="15.75" x14ac:dyDescent="0.25">
      <c r="A62" s="78" t="s">
        <v>34</v>
      </c>
      <c r="B62" s="78"/>
      <c r="C62" s="78"/>
      <c r="D62" s="78"/>
      <c r="E62" s="78"/>
      <c r="F62" s="78"/>
      <c r="G62" s="86" t="s">
        <v>55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78" t="s">
        <v>56</v>
      </c>
      <c r="AA62" s="78"/>
      <c r="AB62" s="78"/>
      <c r="AC62" s="78"/>
      <c r="AD62" s="78"/>
      <c r="AE62" s="78" t="s">
        <v>57</v>
      </c>
      <c r="AF62" s="78"/>
      <c r="AG62" s="78"/>
      <c r="AH62" s="78"/>
      <c r="AI62" s="78"/>
      <c r="AJ62" s="78"/>
      <c r="AK62" s="78"/>
      <c r="AL62" s="78"/>
      <c r="AM62" s="78"/>
      <c r="AN62" s="78"/>
      <c r="AO62" s="86" t="s">
        <v>46</v>
      </c>
      <c r="AP62" s="87"/>
      <c r="AQ62" s="87"/>
      <c r="AR62" s="87"/>
      <c r="AS62" s="87"/>
      <c r="AT62" s="87"/>
      <c r="AU62" s="87"/>
      <c r="AV62" s="88"/>
      <c r="AW62" s="86" t="s">
        <v>47</v>
      </c>
      <c r="AX62" s="87"/>
      <c r="AY62" s="87"/>
      <c r="AZ62" s="87"/>
      <c r="BA62" s="87"/>
      <c r="BB62" s="87"/>
      <c r="BC62" s="87"/>
      <c r="BD62" s="88"/>
      <c r="BE62" s="86" t="s">
        <v>48</v>
      </c>
      <c r="BF62" s="87"/>
      <c r="BG62" s="87"/>
      <c r="BH62" s="87"/>
      <c r="BI62" s="87"/>
      <c r="BJ62" s="87"/>
      <c r="BK62" s="87"/>
      <c r="BL62" s="88"/>
    </row>
    <row r="63" spans="1:65" ht="15.75" x14ac:dyDescent="0.25">
      <c r="A63" s="78">
        <v>1</v>
      </c>
      <c r="B63" s="78"/>
      <c r="C63" s="78"/>
      <c r="D63" s="78"/>
      <c r="E63" s="78"/>
      <c r="F63" s="78"/>
      <c r="G63" s="86">
        <v>2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78">
        <v>3</v>
      </c>
      <c r="AA63" s="78"/>
      <c r="AB63" s="78"/>
      <c r="AC63" s="78"/>
      <c r="AD63" s="78"/>
      <c r="AE63" s="78">
        <v>4</v>
      </c>
      <c r="AF63" s="78"/>
      <c r="AG63" s="78"/>
      <c r="AH63" s="78"/>
      <c r="AI63" s="78"/>
      <c r="AJ63" s="78"/>
      <c r="AK63" s="78"/>
      <c r="AL63" s="78"/>
      <c r="AM63" s="78"/>
      <c r="AN63" s="78"/>
      <c r="AO63" s="78">
        <v>5</v>
      </c>
      <c r="AP63" s="78"/>
      <c r="AQ63" s="78"/>
      <c r="AR63" s="78"/>
      <c r="AS63" s="78"/>
      <c r="AT63" s="78"/>
      <c r="AU63" s="78"/>
      <c r="AV63" s="78"/>
      <c r="AW63" s="78">
        <v>6</v>
      </c>
      <c r="AX63" s="78"/>
      <c r="AY63" s="78"/>
      <c r="AZ63" s="78"/>
      <c r="BA63" s="78"/>
      <c r="BB63" s="78"/>
      <c r="BC63" s="78"/>
      <c r="BD63" s="78"/>
      <c r="BE63" s="78">
        <v>7</v>
      </c>
      <c r="BF63" s="78"/>
      <c r="BG63" s="78"/>
      <c r="BH63" s="78"/>
      <c r="BI63" s="78"/>
      <c r="BJ63" s="78"/>
      <c r="BK63" s="78"/>
      <c r="BL63" s="78"/>
    </row>
    <row r="64" spans="1:65" x14ac:dyDescent="0.25">
      <c r="A64" s="89">
        <v>0</v>
      </c>
      <c r="B64" s="89"/>
      <c r="C64" s="89"/>
      <c r="D64" s="89"/>
      <c r="E64" s="89"/>
      <c r="F64" s="89"/>
      <c r="G64" s="93" t="s">
        <v>58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96"/>
      <c r="AA64" s="96"/>
      <c r="AB64" s="96"/>
      <c r="AC64" s="96"/>
      <c r="AD64" s="96"/>
      <c r="AE64" s="97"/>
      <c r="AF64" s="97"/>
      <c r="AG64" s="97"/>
      <c r="AH64" s="97"/>
      <c r="AI64" s="97"/>
      <c r="AJ64" s="97"/>
      <c r="AK64" s="97"/>
      <c r="AL64" s="97"/>
      <c r="AM64" s="97"/>
      <c r="AN64" s="98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30"/>
    </row>
    <row r="65" spans="1:65" x14ac:dyDescent="0.25">
      <c r="A65" s="41">
        <v>1</v>
      </c>
      <c r="B65" s="41"/>
      <c r="C65" s="41"/>
      <c r="D65" s="41"/>
      <c r="E65" s="41"/>
      <c r="F65" s="41"/>
      <c r="G65" s="37" t="s">
        <v>59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9"/>
      <c r="Z65" s="45" t="s">
        <v>60</v>
      </c>
      <c r="AA65" s="45"/>
      <c r="AB65" s="45"/>
      <c r="AC65" s="45"/>
      <c r="AD65" s="45"/>
      <c r="AE65" s="45" t="s">
        <v>61</v>
      </c>
      <c r="AF65" s="45"/>
      <c r="AG65" s="45"/>
      <c r="AH65" s="45"/>
      <c r="AI65" s="45"/>
      <c r="AJ65" s="45"/>
      <c r="AK65" s="45"/>
      <c r="AL65" s="45"/>
      <c r="AM65" s="45"/>
      <c r="AN65" s="42"/>
      <c r="AO65" s="40">
        <f>AB59</f>
        <v>12815506</v>
      </c>
      <c r="AP65" s="40"/>
      <c r="AQ65" s="40"/>
      <c r="AR65" s="40"/>
      <c r="AS65" s="40"/>
      <c r="AT65" s="40"/>
      <c r="AU65" s="40"/>
      <c r="AV65" s="40"/>
      <c r="AW65" s="40">
        <f>AJ59</f>
        <v>4109465</v>
      </c>
      <c r="AX65" s="40"/>
      <c r="AY65" s="40"/>
      <c r="AZ65" s="40"/>
      <c r="BA65" s="40"/>
      <c r="BB65" s="40"/>
      <c r="BC65" s="40"/>
      <c r="BD65" s="40"/>
      <c r="BE65" s="40">
        <f>AW65+AO65</f>
        <v>16924971</v>
      </c>
      <c r="BF65" s="40"/>
      <c r="BG65" s="40"/>
      <c r="BH65" s="40"/>
      <c r="BI65" s="40"/>
      <c r="BJ65" s="40"/>
      <c r="BK65" s="40"/>
      <c r="BL65" s="40"/>
    </row>
    <row r="66" spans="1:65" ht="55.5" customHeight="1" x14ac:dyDescent="0.25">
      <c r="A66" s="41">
        <v>2</v>
      </c>
      <c r="B66" s="41"/>
      <c r="C66" s="41"/>
      <c r="D66" s="41"/>
      <c r="E66" s="41"/>
      <c r="F66" s="41"/>
      <c r="G66" s="37" t="s">
        <v>62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9"/>
      <c r="Z66" s="45" t="s">
        <v>60</v>
      </c>
      <c r="AA66" s="45"/>
      <c r="AB66" s="45"/>
      <c r="AC66" s="45"/>
      <c r="AD66" s="45"/>
      <c r="AE66" s="45" t="s">
        <v>61</v>
      </c>
      <c r="AF66" s="45"/>
      <c r="AG66" s="45"/>
      <c r="AH66" s="45"/>
      <c r="AI66" s="45"/>
      <c r="AJ66" s="45"/>
      <c r="AK66" s="45"/>
      <c r="AL66" s="45"/>
      <c r="AM66" s="45"/>
      <c r="AN66" s="42"/>
      <c r="AO66" s="40">
        <v>120000</v>
      </c>
      <c r="AP66" s="40"/>
      <c r="AQ66" s="40"/>
      <c r="AR66" s="40"/>
      <c r="AS66" s="40"/>
      <c r="AT66" s="40"/>
      <c r="AU66" s="40"/>
      <c r="AV66" s="40"/>
      <c r="AW66" s="40">
        <v>0</v>
      </c>
      <c r="AX66" s="40"/>
      <c r="AY66" s="40"/>
      <c r="AZ66" s="40"/>
      <c r="BA66" s="40"/>
      <c r="BB66" s="40"/>
      <c r="BC66" s="40"/>
      <c r="BD66" s="40"/>
      <c r="BE66" s="40">
        <f t="shared" ref="BE66:BE72" si="4">AW66+AO66</f>
        <v>120000</v>
      </c>
      <c r="BF66" s="40"/>
      <c r="BG66" s="40"/>
      <c r="BH66" s="40"/>
      <c r="BI66" s="40"/>
      <c r="BJ66" s="40"/>
      <c r="BK66" s="40"/>
      <c r="BL66" s="40"/>
    </row>
    <row r="67" spans="1:65" x14ac:dyDescent="0.25">
      <c r="A67" s="41">
        <v>3</v>
      </c>
      <c r="B67" s="41"/>
      <c r="C67" s="41"/>
      <c r="D67" s="41"/>
      <c r="E67" s="41"/>
      <c r="F67" s="41"/>
      <c r="G67" s="37" t="s">
        <v>63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9"/>
      <c r="Z67" s="45" t="s">
        <v>60</v>
      </c>
      <c r="AA67" s="45"/>
      <c r="AB67" s="45"/>
      <c r="AC67" s="45"/>
      <c r="AD67" s="45"/>
      <c r="AE67" s="45" t="s">
        <v>61</v>
      </c>
      <c r="AF67" s="45"/>
      <c r="AG67" s="45"/>
      <c r="AH67" s="45"/>
      <c r="AI67" s="45"/>
      <c r="AJ67" s="45"/>
      <c r="AK67" s="45"/>
      <c r="AL67" s="45"/>
      <c r="AM67" s="45"/>
      <c r="AN67" s="42"/>
      <c r="AO67" s="40">
        <f>13556006+180000+188500-99000-950000-209000-42000-500000-60000</f>
        <v>12064506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f t="shared" si="4"/>
        <v>12064506</v>
      </c>
      <c r="BF67" s="40"/>
      <c r="BG67" s="40"/>
      <c r="BH67" s="40"/>
      <c r="BI67" s="40"/>
      <c r="BJ67" s="40"/>
      <c r="BK67" s="40"/>
      <c r="BL67" s="40"/>
    </row>
    <row r="68" spans="1:65" ht="59.25" customHeight="1" x14ac:dyDescent="0.25">
      <c r="A68" s="41">
        <v>4</v>
      </c>
      <c r="B68" s="41"/>
      <c r="C68" s="41"/>
      <c r="D68" s="41"/>
      <c r="E68" s="41"/>
      <c r="F68" s="41"/>
      <c r="G68" s="37" t="s">
        <v>64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9"/>
      <c r="Z68" s="45" t="s">
        <v>60</v>
      </c>
      <c r="AA68" s="45"/>
      <c r="AB68" s="45"/>
      <c r="AC68" s="45"/>
      <c r="AD68" s="45"/>
      <c r="AE68" s="45" t="s">
        <v>61</v>
      </c>
      <c r="AF68" s="45"/>
      <c r="AG68" s="45"/>
      <c r="AH68" s="45"/>
      <c r="AI68" s="45"/>
      <c r="AJ68" s="45"/>
      <c r="AK68" s="45"/>
      <c r="AL68" s="45"/>
      <c r="AM68" s="45"/>
      <c r="AN68" s="42"/>
      <c r="AO68" s="40">
        <v>80000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4"/>
        <v>80000</v>
      </c>
      <c r="BF68" s="40"/>
      <c r="BG68" s="40"/>
      <c r="BH68" s="40"/>
      <c r="BI68" s="40"/>
      <c r="BJ68" s="40"/>
      <c r="BK68" s="40"/>
      <c r="BL68" s="40"/>
    </row>
    <row r="69" spans="1:65" ht="31.5" customHeight="1" x14ac:dyDescent="0.25">
      <c r="A69" s="41">
        <v>5</v>
      </c>
      <c r="B69" s="41"/>
      <c r="C69" s="41"/>
      <c r="D69" s="41"/>
      <c r="E69" s="41"/>
      <c r="F69" s="41"/>
      <c r="G69" s="37" t="s">
        <v>65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9"/>
      <c r="Z69" s="45" t="s">
        <v>60</v>
      </c>
      <c r="AA69" s="45"/>
      <c r="AB69" s="45"/>
      <c r="AC69" s="45"/>
      <c r="AD69" s="45"/>
      <c r="AE69" s="45" t="s">
        <v>61</v>
      </c>
      <c r="AF69" s="45"/>
      <c r="AG69" s="45"/>
      <c r="AH69" s="45"/>
      <c r="AI69" s="45"/>
      <c r="AJ69" s="45"/>
      <c r="AK69" s="45"/>
      <c r="AL69" s="45"/>
      <c r="AM69" s="45"/>
      <c r="AN69" s="42"/>
      <c r="AO69" s="40">
        <v>300000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4"/>
        <v>300000</v>
      </c>
      <c r="BF69" s="40"/>
      <c r="BG69" s="40"/>
      <c r="BH69" s="40"/>
      <c r="BI69" s="40"/>
      <c r="BJ69" s="40"/>
      <c r="BK69" s="40"/>
      <c r="BL69" s="40"/>
    </row>
    <row r="70" spans="1:65" x14ac:dyDescent="0.25">
      <c r="A70" s="41">
        <v>6</v>
      </c>
      <c r="B70" s="41"/>
      <c r="C70" s="41"/>
      <c r="D70" s="41"/>
      <c r="E70" s="41"/>
      <c r="F70" s="41"/>
      <c r="G70" s="37" t="s">
        <v>66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9"/>
      <c r="Z70" s="45" t="s">
        <v>60</v>
      </c>
      <c r="AA70" s="45"/>
      <c r="AB70" s="45"/>
      <c r="AC70" s="45"/>
      <c r="AD70" s="45"/>
      <c r="AE70" s="45" t="s">
        <v>61</v>
      </c>
      <c r="AF70" s="45"/>
      <c r="AG70" s="45"/>
      <c r="AH70" s="45"/>
      <c r="AI70" s="45"/>
      <c r="AJ70" s="45"/>
      <c r="AK70" s="45"/>
      <c r="AL70" s="45"/>
      <c r="AM70" s="45"/>
      <c r="AN70" s="42"/>
      <c r="AO70" s="40">
        <f>75000-43000</f>
        <v>32000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f t="shared" si="4"/>
        <v>32000</v>
      </c>
      <c r="BF70" s="40"/>
      <c r="BG70" s="40"/>
      <c r="BH70" s="40"/>
      <c r="BI70" s="40"/>
      <c r="BJ70" s="40"/>
      <c r="BK70" s="40"/>
      <c r="BL70" s="40"/>
    </row>
    <row r="71" spans="1:65" ht="132" customHeight="1" x14ac:dyDescent="0.25">
      <c r="A71" s="41">
        <v>7</v>
      </c>
      <c r="B71" s="41"/>
      <c r="C71" s="41"/>
      <c r="D71" s="41"/>
      <c r="E71" s="41"/>
      <c r="F71" s="41"/>
      <c r="G71" s="37" t="s">
        <v>67</v>
      </c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9"/>
      <c r="Z71" s="45" t="s">
        <v>60</v>
      </c>
      <c r="AA71" s="45"/>
      <c r="AB71" s="45"/>
      <c r="AC71" s="45"/>
      <c r="AD71" s="45"/>
      <c r="AE71" s="45" t="s">
        <v>61</v>
      </c>
      <c r="AF71" s="45"/>
      <c r="AG71" s="45"/>
      <c r="AH71" s="45"/>
      <c r="AI71" s="45"/>
      <c r="AJ71" s="45"/>
      <c r="AK71" s="45"/>
      <c r="AL71" s="45"/>
      <c r="AM71" s="45"/>
      <c r="AN71" s="42"/>
      <c r="AO71" s="40">
        <f>75000-56000</f>
        <v>19000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4"/>
        <v>19000</v>
      </c>
      <c r="BF71" s="40"/>
      <c r="BG71" s="40"/>
      <c r="BH71" s="40"/>
      <c r="BI71" s="40"/>
      <c r="BJ71" s="40"/>
      <c r="BK71" s="40"/>
      <c r="BL71" s="40"/>
    </row>
    <row r="72" spans="1:65" ht="95.25" customHeight="1" x14ac:dyDescent="0.25">
      <c r="A72" s="41">
        <v>8</v>
      </c>
      <c r="B72" s="41"/>
      <c r="C72" s="41"/>
      <c r="D72" s="41"/>
      <c r="E72" s="41"/>
      <c r="F72" s="41"/>
      <c r="G72" s="37" t="s">
        <v>68</v>
      </c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9"/>
      <c r="Z72" s="45" t="s">
        <v>60</v>
      </c>
      <c r="AA72" s="45"/>
      <c r="AB72" s="45"/>
      <c r="AC72" s="45"/>
      <c r="AD72" s="45"/>
      <c r="AE72" s="45" t="s">
        <v>61</v>
      </c>
      <c r="AF72" s="45"/>
      <c r="AG72" s="45"/>
      <c r="AH72" s="45"/>
      <c r="AI72" s="45"/>
      <c r="AJ72" s="45"/>
      <c r="AK72" s="45"/>
      <c r="AL72" s="45"/>
      <c r="AM72" s="45"/>
      <c r="AN72" s="42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3998465</v>
      </c>
      <c r="AX72" s="40"/>
      <c r="AY72" s="40"/>
      <c r="AZ72" s="40"/>
      <c r="BA72" s="40"/>
      <c r="BB72" s="40"/>
      <c r="BC72" s="40"/>
      <c r="BD72" s="40"/>
      <c r="BE72" s="40">
        <f t="shared" si="4"/>
        <v>3998465</v>
      </c>
      <c r="BF72" s="40"/>
      <c r="BG72" s="40"/>
      <c r="BH72" s="40"/>
      <c r="BI72" s="40"/>
      <c r="BJ72" s="40"/>
      <c r="BK72" s="40"/>
      <c r="BL72" s="40"/>
    </row>
    <row r="73" spans="1:65" ht="28.5" customHeight="1" x14ac:dyDescent="0.25">
      <c r="A73" s="41">
        <v>9</v>
      </c>
      <c r="B73" s="41"/>
      <c r="C73" s="41"/>
      <c r="D73" s="41"/>
      <c r="E73" s="41"/>
      <c r="F73" s="41"/>
      <c r="G73" s="42" t="s">
        <v>100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60</v>
      </c>
      <c r="AA73" s="45"/>
      <c r="AB73" s="45"/>
      <c r="AC73" s="45"/>
      <c r="AD73" s="45"/>
      <c r="AE73" s="45" t="s">
        <v>61</v>
      </c>
      <c r="AF73" s="45"/>
      <c r="AG73" s="45"/>
      <c r="AH73" s="45"/>
      <c r="AI73" s="45"/>
      <c r="AJ73" s="45"/>
      <c r="AK73" s="45"/>
      <c r="AL73" s="45"/>
      <c r="AM73" s="45"/>
      <c r="AN73" s="42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f>12000+99000</f>
        <v>111000</v>
      </c>
      <c r="AX73" s="40"/>
      <c r="AY73" s="40"/>
      <c r="AZ73" s="40"/>
      <c r="BA73" s="40"/>
      <c r="BB73" s="40"/>
      <c r="BC73" s="40"/>
      <c r="BD73" s="40"/>
      <c r="BE73" s="40">
        <f t="shared" ref="BE73" si="5">AW73+AO73</f>
        <v>111000</v>
      </c>
      <c r="BF73" s="40"/>
      <c r="BG73" s="40"/>
      <c r="BH73" s="40"/>
      <c r="BI73" s="40"/>
      <c r="BJ73" s="40"/>
      <c r="BK73" s="40"/>
      <c r="BL73" s="40"/>
    </row>
    <row r="74" spans="1:65" ht="42" customHeight="1" x14ac:dyDescent="0.25">
      <c r="A74" s="41">
        <v>10</v>
      </c>
      <c r="B74" s="41"/>
      <c r="C74" s="41"/>
      <c r="D74" s="41"/>
      <c r="E74" s="41"/>
      <c r="F74" s="41"/>
      <c r="G74" s="42" t="s">
        <v>105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60</v>
      </c>
      <c r="AA74" s="45"/>
      <c r="AB74" s="45"/>
      <c r="AC74" s="45"/>
      <c r="AD74" s="45"/>
      <c r="AE74" s="45" t="s">
        <v>61</v>
      </c>
      <c r="AF74" s="45"/>
      <c r="AG74" s="45"/>
      <c r="AH74" s="45"/>
      <c r="AI74" s="45"/>
      <c r="AJ74" s="45"/>
      <c r="AK74" s="45"/>
      <c r="AL74" s="45"/>
      <c r="AM74" s="45"/>
      <c r="AN74" s="42"/>
      <c r="AO74" s="40">
        <v>200000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ref="BE74" si="6">AW74+AO74</f>
        <v>200000</v>
      </c>
      <c r="BF74" s="40"/>
      <c r="BG74" s="40"/>
      <c r="BH74" s="40"/>
      <c r="BI74" s="40"/>
      <c r="BJ74" s="40"/>
      <c r="BK74" s="40"/>
      <c r="BL74" s="40"/>
    </row>
    <row r="75" spans="1:65" x14ac:dyDescent="0.25">
      <c r="A75" s="89">
        <v>0</v>
      </c>
      <c r="B75" s="89"/>
      <c r="C75" s="89"/>
      <c r="D75" s="89"/>
      <c r="E75" s="89"/>
      <c r="F75" s="89"/>
      <c r="G75" s="99" t="s">
        <v>69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3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30"/>
    </row>
    <row r="76" spans="1:65" x14ac:dyDescent="0.25">
      <c r="A76" s="41">
        <v>1</v>
      </c>
      <c r="B76" s="41"/>
      <c r="C76" s="41"/>
      <c r="D76" s="41"/>
      <c r="E76" s="41"/>
      <c r="F76" s="41"/>
      <c r="G76" s="37" t="s">
        <v>70</v>
      </c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9"/>
      <c r="Z76" s="45" t="s">
        <v>71</v>
      </c>
      <c r="AA76" s="45"/>
      <c r="AB76" s="45"/>
      <c r="AC76" s="45"/>
      <c r="AD76" s="45"/>
      <c r="AE76" s="45" t="s">
        <v>72</v>
      </c>
      <c r="AF76" s="45"/>
      <c r="AG76" s="45"/>
      <c r="AH76" s="45"/>
      <c r="AI76" s="45"/>
      <c r="AJ76" s="45"/>
      <c r="AK76" s="45"/>
      <c r="AL76" s="45"/>
      <c r="AM76" s="45"/>
      <c r="AN76" s="42"/>
      <c r="AO76" s="40">
        <f>53.5+5</f>
        <v>58.5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>AW76+AO76</f>
        <v>58.5</v>
      </c>
      <c r="BF76" s="40"/>
      <c r="BG76" s="40"/>
      <c r="BH76" s="40"/>
      <c r="BI76" s="40"/>
      <c r="BJ76" s="40"/>
      <c r="BK76" s="40"/>
      <c r="BL76" s="40"/>
    </row>
    <row r="77" spans="1:65" ht="27.75" customHeight="1" x14ac:dyDescent="0.25">
      <c r="A77" s="41">
        <v>2</v>
      </c>
      <c r="B77" s="41"/>
      <c r="C77" s="41"/>
      <c r="D77" s="41"/>
      <c r="E77" s="41"/>
      <c r="F77" s="41"/>
      <c r="G77" s="37" t="s">
        <v>73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9"/>
      <c r="Z77" s="45" t="s">
        <v>74</v>
      </c>
      <c r="AA77" s="45"/>
      <c r="AB77" s="45"/>
      <c r="AC77" s="45"/>
      <c r="AD77" s="45"/>
      <c r="AE77" s="37" t="s">
        <v>75</v>
      </c>
      <c r="AF77" s="38"/>
      <c r="AG77" s="38"/>
      <c r="AH77" s="38"/>
      <c r="AI77" s="38"/>
      <c r="AJ77" s="38"/>
      <c r="AK77" s="38"/>
      <c r="AL77" s="38"/>
      <c r="AM77" s="38"/>
      <c r="AN77" s="39"/>
      <c r="AO77" s="40">
        <v>35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ref="BE77:BE81" si="7">AW77+AO77</f>
        <v>35</v>
      </c>
      <c r="BF77" s="40"/>
      <c r="BG77" s="40"/>
      <c r="BH77" s="40"/>
      <c r="BI77" s="40"/>
      <c r="BJ77" s="40"/>
      <c r="BK77" s="40"/>
      <c r="BL77" s="40"/>
    </row>
    <row r="78" spans="1:65" ht="45" customHeight="1" x14ac:dyDescent="0.25">
      <c r="A78" s="41">
        <v>3</v>
      </c>
      <c r="B78" s="41"/>
      <c r="C78" s="41"/>
      <c r="D78" s="41"/>
      <c r="E78" s="41"/>
      <c r="F78" s="41"/>
      <c r="G78" s="37" t="s">
        <v>76</v>
      </c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9"/>
      <c r="Z78" s="45" t="s">
        <v>71</v>
      </c>
      <c r="AA78" s="45"/>
      <c r="AB78" s="45"/>
      <c r="AC78" s="45"/>
      <c r="AD78" s="45"/>
      <c r="AE78" s="37" t="s">
        <v>75</v>
      </c>
      <c r="AF78" s="38"/>
      <c r="AG78" s="38"/>
      <c r="AH78" s="38"/>
      <c r="AI78" s="38"/>
      <c r="AJ78" s="38"/>
      <c r="AK78" s="38"/>
      <c r="AL78" s="38"/>
      <c r="AM78" s="38"/>
      <c r="AN78" s="39"/>
      <c r="AO78" s="40">
        <v>280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7"/>
        <v>280</v>
      </c>
      <c r="BF78" s="40"/>
      <c r="BG78" s="40"/>
      <c r="BH78" s="40"/>
      <c r="BI78" s="40"/>
      <c r="BJ78" s="40"/>
      <c r="BK78" s="40"/>
      <c r="BL78" s="40"/>
    </row>
    <row r="79" spans="1:65" x14ac:dyDescent="0.25">
      <c r="A79" s="41">
        <v>4</v>
      </c>
      <c r="B79" s="41"/>
      <c r="C79" s="41"/>
      <c r="D79" s="41"/>
      <c r="E79" s="41"/>
      <c r="F79" s="41"/>
      <c r="G79" s="37" t="s">
        <v>77</v>
      </c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9"/>
      <c r="Z79" s="45" t="s">
        <v>74</v>
      </c>
      <c r="AA79" s="45"/>
      <c r="AB79" s="45"/>
      <c r="AC79" s="45"/>
      <c r="AD79" s="45"/>
      <c r="AE79" s="37" t="s">
        <v>75</v>
      </c>
      <c r="AF79" s="38"/>
      <c r="AG79" s="38"/>
      <c r="AH79" s="38"/>
      <c r="AI79" s="38"/>
      <c r="AJ79" s="38"/>
      <c r="AK79" s="38"/>
      <c r="AL79" s="38"/>
      <c r="AM79" s="38"/>
      <c r="AN79" s="39"/>
      <c r="AO79" s="40">
        <v>7050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7"/>
        <v>7050</v>
      </c>
      <c r="BF79" s="40"/>
      <c r="BG79" s="40"/>
      <c r="BH79" s="40"/>
      <c r="BI79" s="40"/>
      <c r="BJ79" s="40"/>
      <c r="BK79" s="40"/>
      <c r="BL79" s="40"/>
    </row>
    <row r="80" spans="1:65" ht="26.25" customHeight="1" x14ac:dyDescent="0.25">
      <c r="A80" s="41">
        <v>5</v>
      </c>
      <c r="B80" s="41"/>
      <c r="C80" s="41"/>
      <c r="D80" s="41"/>
      <c r="E80" s="41"/>
      <c r="F80" s="41"/>
      <c r="G80" s="37" t="s">
        <v>78</v>
      </c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9"/>
      <c r="Z80" s="45" t="s">
        <v>74</v>
      </c>
      <c r="AA80" s="45"/>
      <c r="AB80" s="45"/>
      <c r="AC80" s="45"/>
      <c r="AD80" s="45"/>
      <c r="AE80" s="37" t="s">
        <v>75</v>
      </c>
      <c r="AF80" s="38"/>
      <c r="AG80" s="38"/>
      <c r="AH80" s="38"/>
      <c r="AI80" s="38"/>
      <c r="AJ80" s="38"/>
      <c r="AK80" s="38"/>
      <c r="AL80" s="38"/>
      <c r="AM80" s="38"/>
      <c r="AN80" s="39"/>
      <c r="AO80" s="40">
        <v>7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f t="shared" si="7"/>
        <v>7</v>
      </c>
      <c r="BF80" s="40"/>
      <c r="BG80" s="40"/>
      <c r="BH80" s="40"/>
      <c r="BI80" s="40"/>
      <c r="BJ80" s="40"/>
      <c r="BK80" s="40"/>
      <c r="BL80" s="40"/>
    </row>
    <row r="81" spans="1:65" ht="20.25" customHeight="1" x14ac:dyDescent="0.25">
      <c r="A81" s="41">
        <v>6</v>
      </c>
      <c r="B81" s="41"/>
      <c r="C81" s="41"/>
      <c r="D81" s="41"/>
      <c r="E81" s="41"/>
      <c r="F81" s="41"/>
      <c r="G81" s="37" t="s">
        <v>101</v>
      </c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9"/>
      <c r="Z81" s="45" t="s">
        <v>71</v>
      </c>
      <c r="AA81" s="45"/>
      <c r="AB81" s="45"/>
      <c r="AC81" s="45"/>
      <c r="AD81" s="45"/>
      <c r="AE81" s="37" t="s">
        <v>75</v>
      </c>
      <c r="AF81" s="38"/>
      <c r="AG81" s="38"/>
      <c r="AH81" s="38"/>
      <c r="AI81" s="38"/>
      <c r="AJ81" s="38"/>
      <c r="AK81" s="38"/>
      <c r="AL81" s="38"/>
      <c r="AM81" s="38"/>
      <c r="AN81" s="39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</v>
      </c>
      <c r="AX81" s="40"/>
      <c r="AY81" s="40"/>
      <c r="AZ81" s="40"/>
      <c r="BA81" s="40"/>
      <c r="BB81" s="40"/>
      <c r="BC81" s="40"/>
      <c r="BD81" s="40"/>
      <c r="BE81" s="40">
        <f t="shared" si="7"/>
        <v>1</v>
      </c>
      <c r="BF81" s="40"/>
      <c r="BG81" s="40"/>
      <c r="BH81" s="40"/>
      <c r="BI81" s="40"/>
      <c r="BJ81" s="40"/>
      <c r="BK81" s="40"/>
      <c r="BL81" s="40"/>
    </row>
    <row r="82" spans="1:65" ht="30" customHeight="1" x14ac:dyDescent="0.25">
      <c r="A82" s="41">
        <v>7</v>
      </c>
      <c r="B82" s="41"/>
      <c r="C82" s="41"/>
      <c r="D82" s="41"/>
      <c r="E82" s="41"/>
      <c r="F82" s="41"/>
      <c r="G82" s="37" t="s">
        <v>109</v>
      </c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9"/>
      <c r="Z82" s="45" t="s">
        <v>106</v>
      </c>
      <c r="AA82" s="45"/>
      <c r="AB82" s="45"/>
      <c r="AC82" s="45"/>
      <c r="AD82" s="45"/>
      <c r="AE82" s="37" t="s">
        <v>75</v>
      </c>
      <c r="AF82" s="38"/>
      <c r="AG82" s="38"/>
      <c r="AH82" s="38"/>
      <c r="AI82" s="38"/>
      <c r="AJ82" s="38"/>
      <c r="AK82" s="38"/>
      <c r="AL82" s="38"/>
      <c r="AM82" s="38"/>
      <c r="AN82" s="39"/>
      <c r="AO82" s="40">
        <v>2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ref="BE82" si="8">AW82+AO82</f>
        <v>2</v>
      </c>
      <c r="BF82" s="40"/>
      <c r="BG82" s="40"/>
      <c r="BH82" s="40"/>
      <c r="BI82" s="40"/>
      <c r="BJ82" s="40"/>
      <c r="BK82" s="40"/>
      <c r="BL82" s="40"/>
    </row>
    <row r="83" spans="1:65" x14ac:dyDescent="0.25">
      <c r="A83" s="89">
        <v>0</v>
      </c>
      <c r="B83" s="89"/>
      <c r="C83" s="89"/>
      <c r="D83" s="89"/>
      <c r="E83" s="89"/>
      <c r="F83" s="89"/>
      <c r="G83" s="99" t="s">
        <v>79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96"/>
      <c r="AA83" s="96"/>
      <c r="AB83" s="96"/>
      <c r="AC83" s="96"/>
      <c r="AD83" s="96"/>
      <c r="AE83" s="99"/>
      <c r="AF83" s="100"/>
      <c r="AG83" s="100"/>
      <c r="AH83" s="100"/>
      <c r="AI83" s="100"/>
      <c r="AJ83" s="100"/>
      <c r="AK83" s="100"/>
      <c r="AL83" s="100"/>
      <c r="AM83" s="100"/>
      <c r="AN83" s="101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30"/>
    </row>
    <row r="84" spans="1:65" x14ac:dyDescent="0.25">
      <c r="A84" s="41">
        <v>1</v>
      </c>
      <c r="B84" s="41"/>
      <c r="C84" s="41"/>
      <c r="D84" s="41"/>
      <c r="E84" s="41"/>
      <c r="F84" s="41"/>
      <c r="G84" s="37" t="s">
        <v>80</v>
      </c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9"/>
      <c r="Z84" s="45" t="s">
        <v>60</v>
      </c>
      <c r="AA84" s="45"/>
      <c r="AB84" s="45"/>
      <c r="AC84" s="45"/>
      <c r="AD84" s="45"/>
      <c r="AE84" s="37" t="s">
        <v>81</v>
      </c>
      <c r="AF84" s="38"/>
      <c r="AG84" s="38"/>
      <c r="AH84" s="38"/>
      <c r="AI84" s="38"/>
      <c r="AJ84" s="38"/>
      <c r="AK84" s="38"/>
      <c r="AL84" s="38"/>
      <c r="AM84" s="38"/>
      <c r="AN84" s="39"/>
      <c r="AO84" s="40">
        <f>AO67/AO76</f>
        <v>206230.87179487178</v>
      </c>
      <c r="AP84" s="40"/>
      <c r="AQ84" s="40"/>
      <c r="AR84" s="40"/>
      <c r="AS84" s="40"/>
      <c r="AT84" s="40"/>
      <c r="AU84" s="40"/>
      <c r="AV84" s="40"/>
      <c r="AW84" s="40">
        <f>AW73/AO76</f>
        <v>1897.4358974358975</v>
      </c>
      <c r="AX84" s="40"/>
      <c r="AY84" s="40"/>
      <c r="AZ84" s="40"/>
      <c r="BA84" s="40"/>
      <c r="BB84" s="40"/>
      <c r="BC84" s="40"/>
      <c r="BD84" s="40"/>
      <c r="BE84" s="40">
        <f>AW84+AO84</f>
        <v>208128.30769230769</v>
      </c>
      <c r="BF84" s="40"/>
      <c r="BG84" s="40"/>
      <c r="BH84" s="40"/>
      <c r="BI84" s="40"/>
      <c r="BJ84" s="40"/>
      <c r="BK84" s="40"/>
      <c r="BL84" s="40"/>
    </row>
    <row r="85" spans="1:65" x14ac:dyDescent="0.25">
      <c r="A85" s="41">
        <v>2</v>
      </c>
      <c r="B85" s="41"/>
      <c r="C85" s="41"/>
      <c r="D85" s="41"/>
      <c r="E85" s="41"/>
      <c r="F85" s="41"/>
      <c r="G85" s="37" t="s">
        <v>82</v>
      </c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9"/>
      <c r="Z85" s="45" t="s">
        <v>60</v>
      </c>
      <c r="AA85" s="45"/>
      <c r="AB85" s="45"/>
      <c r="AC85" s="45"/>
      <c r="AD85" s="45"/>
      <c r="AE85" s="37" t="s">
        <v>81</v>
      </c>
      <c r="AF85" s="38"/>
      <c r="AG85" s="38"/>
      <c r="AH85" s="38"/>
      <c r="AI85" s="38"/>
      <c r="AJ85" s="38"/>
      <c r="AK85" s="38"/>
      <c r="AL85" s="38"/>
      <c r="AM85" s="38"/>
      <c r="AN85" s="39"/>
      <c r="AO85" s="40">
        <v>3429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f t="shared" ref="BE85:BE88" si="9">AW85+AO85</f>
        <v>3429</v>
      </c>
      <c r="BF85" s="40"/>
      <c r="BG85" s="40"/>
      <c r="BH85" s="40"/>
      <c r="BI85" s="40"/>
      <c r="BJ85" s="40"/>
      <c r="BK85" s="40"/>
      <c r="BL85" s="40"/>
    </row>
    <row r="86" spans="1:65" x14ac:dyDescent="0.25">
      <c r="A86" s="41">
        <v>3</v>
      </c>
      <c r="B86" s="41"/>
      <c r="C86" s="41"/>
      <c r="D86" s="41"/>
      <c r="E86" s="41"/>
      <c r="F86" s="41"/>
      <c r="G86" s="37" t="s">
        <v>83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9"/>
      <c r="Z86" s="45" t="s">
        <v>60</v>
      </c>
      <c r="AA86" s="45"/>
      <c r="AB86" s="45"/>
      <c r="AC86" s="45"/>
      <c r="AD86" s="45"/>
      <c r="AE86" s="37" t="s">
        <v>81</v>
      </c>
      <c r="AF86" s="38"/>
      <c r="AG86" s="38"/>
      <c r="AH86" s="38"/>
      <c r="AI86" s="38"/>
      <c r="AJ86" s="38"/>
      <c r="AK86" s="38"/>
      <c r="AL86" s="38"/>
      <c r="AM86" s="38"/>
      <c r="AN86" s="39"/>
      <c r="AO86" s="40">
        <v>1071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f t="shared" si="9"/>
        <v>1071</v>
      </c>
      <c r="BF86" s="40"/>
      <c r="BG86" s="40"/>
      <c r="BH86" s="40"/>
      <c r="BI86" s="40"/>
      <c r="BJ86" s="40"/>
      <c r="BK86" s="40"/>
      <c r="BL86" s="40"/>
    </row>
    <row r="87" spans="1:65" x14ac:dyDescent="0.25">
      <c r="A87" s="41">
        <v>4</v>
      </c>
      <c r="B87" s="41"/>
      <c r="C87" s="41"/>
      <c r="D87" s="41"/>
      <c r="E87" s="41"/>
      <c r="F87" s="41"/>
      <c r="G87" s="37" t="s">
        <v>84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9"/>
      <c r="Z87" s="45" t="s">
        <v>60</v>
      </c>
      <c r="AA87" s="45"/>
      <c r="AB87" s="45"/>
      <c r="AC87" s="45"/>
      <c r="AD87" s="45"/>
      <c r="AE87" s="37" t="s">
        <v>81</v>
      </c>
      <c r="AF87" s="38"/>
      <c r="AG87" s="38"/>
      <c r="AH87" s="38"/>
      <c r="AI87" s="38"/>
      <c r="AJ87" s="38"/>
      <c r="AK87" s="38"/>
      <c r="AL87" s="38"/>
      <c r="AM87" s="38"/>
      <c r="AN87" s="39"/>
      <c r="AO87" s="40">
        <v>11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f t="shared" si="9"/>
        <v>11</v>
      </c>
      <c r="BF87" s="40"/>
      <c r="BG87" s="40"/>
      <c r="BH87" s="40"/>
      <c r="BI87" s="40"/>
      <c r="BJ87" s="40"/>
      <c r="BK87" s="40"/>
      <c r="BL87" s="40"/>
    </row>
    <row r="88" spans="1:65" x14ac:dyDescent="0.25">
      <c r="A88" s="41">
        <v>5</v>
      </c>
      <c r="B88" s="41"/>
      <c r="C88" s="41"/>
      <c r="D88" s="41"/>
      <c r="E88" s="41"/>
      <c r="F88" s="41"/>
      <c r="G88" s="37" t="s">
        <v>85</v>
      </c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9"/>
      <c r="Z88" s="45" t="s">
        <v>60</v>
      </c>
      <c r="AA88" s="45"/>
      <c r="AB88" s="45"/>
      <c r="AC88" s="45"/>
      <c r="AD88" s="45"/>
      <c r="AE88" s="37" t="s">
        <v>81</v>
      </c>
      <c r="AF88" s="38"/>
      <c r="AG88" s="38"/>
      <c r="AH88" s="38"/>
      <c r="AI88" s="38"/>
      <c r="AJ88" s="38"/>
      <c r="AK88" s="38"/>
      <c r="AL88" s="38"/>
      <c r="AM88" s="38"/>
      <c r="AN88" s="39"/>
      <c r="AO88" s="40">
        <v>7300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f t="shared" si="9"/>
        <v>7300</v>
      </c>
      <c r="BF88" s="40"/>
      <c r="BG88" s="40"/>
      <c r="BH88" s="40"/>
      <c r="BI88" s="40"/>
      <c r="BJ88" s="40"/>
      <c r="BK88" s="40"/>
      <c r="BL88" s="40"/>
    </row>
    <row r="89" spans="1:65" x14ac:dyDescent="0.25">
      <c r="A89" s="41">
        <v>6</v>
      </c>
      <c r="B89" s="41"/>
      <c r="C89" s="41"/>
      <c r="D89" s="41"/>
      <c r="E89" s="41"/>
      <c r="F89" s="41"/>
      <c r="G89" s="37" t="s">
        <v>102</v>
      </c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9"/>
      <c r="Z89" s="45" t="s">
        <v>60</v>
      </c>
      <c r="AA89" s="45"/>
      <c r="AB89" s="45"/>
      <c r="AC89" s="45"/>
      <c r="AD89" s="45"/>
      <c r="AE89" s="37" t="s">
        <v>81</v>
      </c>
      <c r="AF89" s="38"/>
      <c r="AG89" s="38"/>
      <c r="AH89" s="38"/>
      <c r="AI89" s="38"/>
      <c r="AJ89" s="38"/>
      <c r="AK89" s="38"/>
      <c r="AL89" s="38"/>
      <c r="AM89" s="38"/>
      <c r="AN89" s="39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3998.5</v>
      </c>
      <c r="AX89" s="40"/>
      <c r="AY89" s="40"/>
      <c r="AZ89" s="40"/>
      <c r="BA89" s="40"/>
      <c r="BB89" s="40"/>
      <c r="BC89" s="40"/>
      <c r="BD89" s="40"/>
      <c r="BE89" s="40">
        <f t="shared" ref="BE89" si="10">AW89+AO89</f>
        <v>3998.5</v>
      </c>
      <c r="BF89" s="40"/>
      <c r="BG89" s="40"/>
      <c r="BH89" s="40"/>
      <c r="BI89" s="40"/>
      <c r="BJ89" s="40"/>
      <c r="BK89" s="40"/>
      <c r="BL89" s="40"/>
    </row>
    <row r="90" spans="1:65" ht="19.5" customHeight="1" x14ac:dyDescent="0.25">
      <c r="A90" s="41">
        <v>7</v>
      </c>
      <c r="B90" s="41"/>
      <c r="C90" s="41"/>
      <c r="D90" s="41"/>
      <c r="E90" s="41"/>
      <c r="F90" s="41"/>
      <c r="G90" s="37" t="s">
        <v>108</v>
      </c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9"/>
      <c r="Z90" s="45" t="s">
        <v>107</v>
      </c>
      <c r="AA90" s="45"/>
      <c r="AB90" s="45"/>
      <c r="AC90" s="45"/>
      <c r="AD90" s="45"/>
      <c r="AE90" s="37" t="s">
        <v>81</v>
      </c>
      <c r="AF90" s="38"/>
      <c r="AG90" s="38"/>
      <c r="AH90" s="38"/>
      <c r="AI90" s="38"/>
      <c r="AJ90" s="38"/>
      <c r="AK90" s="38"/>
      <c r="AL90" s="38"/>
      <c r="AM90" s="38"/>
      <c r="AN90" s="39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f t="shared" ref="BE90" si="11">AW90+AO90</f>
        <v>100</v>
      </c>
      <c r="BF90" s="40"/>
      <c r="BG90" s="40"/>
      <c r="BH90" s="40"/>
      <c r="BI90" s="40"/>
      <c r="BJ90" s="40"/>
      <c r="BK90" s="40"/>
      <c r="BL90" s="40"/>
    </row>
    <row r="91" spans="1:65" x14ac:dyDescent="0.25">
      <c r="A91" s="89">
        <v>0</v>
      </c>
      <c r="B91" s="89"/>
      <c r="C91" s="89"/>
      <c r="D91" s="89"/>
      <c r="E91" s="89"/>
      <c r="F91" s="89"/>
      <c r="G91" s="99" t="s">
        <v>86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1"/>
      <c r="Z91" s="96"/>
      <c r="AA91" s="96"/>
      <c r="AB91" s="96"/>
      <c r="AC91" s="96"/>
      <c r="AD91" s="96"/>
      <c r="AE91" s="99"/>
      <c r="AF91" s="100"/>
      <c r="AG91" s="100"/>
      <c r="AH91" s="100"/>
      <c r="AI91" s="100"/>
      <c r="AJ91" s="100"/>
      <c r="AK91" s="100"/>
      <c r="AL91" s="100"/>
      <c r="AM91" s="100"/>
      <c r="AN91" s="101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30"/>
    </row>
    <row r="92" spans="1:65" x14ac:dyDescent="0.25">
      <c r="A92" s="41">
        <v>1</v>
      </c>
      <c r="B92" s="41"/>
      <c r="C92" s="41"/>
      <c r="D92" s="41"/>
      <c r="E92" s="41"/>
      <c r="F92" s="41"/>
      <c r="G92" s="37" t="s">
        <v>87</v>
      </c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9"/>
      <c r="Z92" s="45" t="s">
        <v>88</v>
      </c>
      <c r="AA92" s="45"/>
      <c r="AB92" s="45"/>
      <c r="AC92" s="45"/>
      <c r="AD92" s="45"/>
      <c r="AE92" s="37" t="s">
        <v>81</v>
      </c>
      <c r="AF92" s="38"/>
      <c r="AG92" s="38"/>
      <c r="AH92" s="38"/>
      <c r="AI92" s="38"/>
      <c r="AJ92" s="38"/>
      <c r="AK92" s="38"/>
      <c r="AL92" s="38"/>
      <c r="AM92" s="38"/>
      <c r="AN92" s="39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5" x14ac:dyDescent="0.25"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</row>
    <row r="95" spans="1:65" ht="15.75" x14ac:dyDescent="0.25">
      <c r="A95" s="102" t="s">
        <v>89</v>
      </c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34"/>
      <c r="AO95" s="105" t="s">
        <v>90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5" x14ac:dyDescent="0.25">
      <c r="W96" s="107" t="s">
        <v>91</v>
      </c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O96" s="107" t="s">
        <v>92</v>
      </c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</row>
    <row r="97" spans="1:59" ht="15.75" x14ac:dyDescent="0.25">
      <c r="A97" s="110" t="s">
        <v>93</v>
      </c>
      <c r="B97" s="110"/>
      <c r="C97" s="110"/>
      <c r="D97" s="110"/>
      <c r="E97" s="110"/>
      <c r="F97" s="110"/>
    </row>
    <row r="98" spans="1:59" x14ac:dyDescent="0.25">
      <c r="A98" s="61" t="s">
        <v>94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</row>
    <row r="99" spans="1:59" x14ac:dyDescent="0.25">
      <c r="A99" s="111" t="s">
        <v>95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</row>
    <row r="100" spans="1:5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59" ht="15.75" x14ac:dyDescent="0.25">
      <c r="A101" s="102" t="s">
        <v>96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34"/>
      <c r="AO101" s="105" t="s">
        <v>97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59" x14ac:dyDescent="0.25">
      <c r="W102" s="107" t="s">
        <v>91</v>
      </c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O102" s="107" t="s">
        <v>92</v>
      </c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</row>
    <row r="103" spans="1:59" x14ac:dyDescent="0.25">
      <c r="A103" s="108">
        <v>45974</v>
      </c>
      <c r="B103" s="109"/>
      <c r="C103" s="109"/>
      <c r="D103" s="109"/>
      <c r="E103" s="109"/>
      <c r="F103" s="109"/>
      <c r="G103" s="109"/>
      <c r="H103" s="109"/>
    </row>
    <row r="104" spans="1:59" x14ac:dyDescent="0.25">
      <c r="A104" s="107" t="s">
        <v>98</v>
      </c>
      <c r="B104" s="107"/>
      <c r="C104" s="107"/>
      <c r="D104" s="107"/>
      <c r="E104" s="107"/>
      <c r="F104" s="107"/>
      <c r="G104" s="107"/>
      <c r="H104" s="107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1:59" x14ac:dyDescent="0.25">
      <c r="A105" s="36" t="s">
        <v>99</v>
      </c>
    </row>
  </sheetData>
  <mergeCells count="354">
    <mergeCell ref="W102:AM102"/>
    <mergeCell ref="AO102:BG102"/>
    <mergeCell ref="A103:H103"/>
    <mergeCell ref="A104:H104"/>
    <mergeCell ref="A97:F97"/>
    <mergeCell ref="A98:AS98"/>
    <mergeCell ref="A99:AS99"/>
    <mergeCell ref="A101:V101"/>
    <mergeCell ref="W101:AM101"/>
    <mergeCell ref="AO101:BG101"/>
    <mergeCell ref="BE92:BL92"/>
    <mergeCell ref="A95:V95"/>
    <mergeCell ref="W95:AM95"/>
    <mergeCell ref="AO95:BG95"/>
    <mergeCell ref="W96:AM96"/>
    <mergeCell ref="AO96:BG96"/>
    <mergeCell ref="A92:F92"/>
    <mergeCell ref="G92:Y92"/>
    <mergeCell ref="Z92:AD92"/>
    <mergeCell ref="AE92:AN92"/>
    <mergeCell ref="AO92:AV92"/>
    <mergeCell ref="AW92:BD92"/>
    <mergeCell ref="BE88:BL88"/>
    <mergeCell ref="A91:F91"/>
    <mergeCell ref="G91:Y91"/>
    <mergeCell ref="Z91:AD91"/>
    <mergeCell ref="AE91:AN91"/>
    <mergeCell ref="AO91:AV91"/>
    <mergeCell ref="AW91:BD91"/>
    <mergeCell ref="BE91:BL91"/>
    <mergeCell ref="A88:F88"/>
    <mergeCell ref="G88:Y88"/>
    <mergeCell ref="Z88:AD88"/>
    <mergeCell ref="AE88:AN88"/>
    <mergeCell ref="AO88:AV88"/>
    <mergeCell ref="AW88:BD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1:BL81"/>
    <mergeCell ref="A83:F83"/>
    <mergeCell ref="G83:Y83"/>
    <mergeCell ref="Z83:AD83"/>
    <mergeCell ref="AE83:AN83"/>
    <mergeCell ref="AO83:AV83"/>
    <mergeCell ref="AW83:BD83"/>
    <mergeCell ref="BE83:BL83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3:BL63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8:C58"/>
    <mergeCell ref="D58:AA58"/>
    <mergeCell ref="AB58:AI58"/>
    <mergeCell ref="AJ58:AQ58"/>
    <mergeCell ref="AR58:AY58"/>
    <mergeCell ref="A56:C56"/>
    <mergeCell ref="D56:AA56"/>
    <mergeCell ref="AB56:AI56"/>
    <mergeCell ref="AJ56:AQ56"/>
    <mergeCell ref="AR56:AY56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35:BL35"/>
    <mergeCell ref="A36:F36"/>
    <mergeCell ref="G36:BL36"/>
    <mergeCell ref="A37:F37"/>
    <mergeCell ref="G37:BL37"/>
    <mergeCell ref="A40:F40"/>
    <mergeCell ref="G40:BL40"/>
    <mergeCell ref="A32:BL32"/>
    <mergeCell ref="A33:BL33"/>
    <mergeCell ref="A24:BL24"/>
    <mergeCell ref="A25:BL25"/>
    <mergeCell ref="A27:BL27"/>
    <mergeCell ref="A28:F28"/>
    <mergeCell ref="G28:BL28"/>
    <mergeCell ref="A29:F29"/>
    <mergeCell ref="G29:BL29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A30:F30"/>
    <mergeCell ref="G30:BL30"/>
    <mergeCell ref="AO1:BL1"/>
    <mergeCell ref="AO2:BL2"/>
    <mergeCell ref="AO3:BL3"/>
    <mergeCell ref="AO4:BL4"/>
    <mergeCell ref="AO5:BL5"/>
    <mergeCell ref="AO6:BF6"/>
    <mergeCell ref="B16:L16"/>
    <mergeCell ref="N16:AS16"/>
    <mergeCell ref="AU16:BB16"/>
    <mergeCell ref="B13:L13"/>
    <mergeCell ref="N13:AS13"/>
    <mergeCell ref="AU13:BB13"/>
    <mergeCell ref="B15:L15"/>
    <mergeCell ref="N15:AS15"/>
    <mergeCell ref="AU15:BB15"/>
    <mergeCell ref="A73:F73"/>
    <mergeCell ref="G73:Y73"/>
    <mergeCell ref="Z73:AD73"/>
    <mergeCell ref="AE73:AN73"/>
    <mergeCell ref="AO73:AV73"/>
    <mergeCell ref="AW73:BD73"/>
    <mergeCell ref="BE73:BL73"/>
    <mergeCell ref="AO7:AU7"/>
    <mergeCell ref="AW7:BF7"/>
    <mergeCell ref="A9:BL9"/>
    <mergeCell ref="A10:BL10"/>
    <mergeCell ref="B12:L12"/>
    <mergeCell ref="N12:AS12"/>
    <mergeCell ref="AU12:BB12"/>
    <mergeCell ref="B18:L18"/>
    <mergeCell ref="N18:Y18"/>
    <mergeCell ref="AA18:AI18"/>
    <mergeCell ref="AK18:BC18"/>
    <mergeCell ref="A21:T21"/>
    <mergeCell ref="U21:AD21"/>
    <mergeCell ref="AE21:AR21"/>
    <mergeCell ref="AS21:BC21"/>
    <mergeCell ref="BD21:BL21"/>
    <mergeCell ref="A22:H22"/>
    <mergeCell ref="AE90:AN90"/>
    <mergeCell ref="AO90:AV90"/>
    <mergeCell ref="AW90:BD90"/>
    <mergeCell ref="BE90:BL90"/>
    <mergeCell ref="A74:F74"/>
    <mergeCell ref="G74:Y74"/>
    <mergeCell ref="Z74:AD74"/>
    <mergeCell ref="AE74:AN74"/>
    <mergeCell ref="AO74:AV74"/>
    <mergeCell ref="AW74:BD74"/>
    <mergeCell ref="BE74:BL74"/>
    <mergeCell ref="A82:F82"/>
    <mergeCell ref="G82:Y82"/>
    <mergeCell ref="Z82:AD82"/>
    <mergeCell ref="AE82:AN82"/>
    <mergeCell ref="AO82:AV82"/>
    <mergeCell ref="AW82:BD82"/>
    <mergeCell ref="BE82:BL82"/>
    <mergeCell ref="BE75:BL75"/>
    <mergeCell ref="A76:F76"/>
    <mergeCell ref="G76:Y76"/>
    <mergeCell ref="Z76:AD76"/>
    <mergeCell ref="AE76:AN76"/>
    <mergeCell ref="AO76:AV76"/>
  </mergeCells>
  <conditionalFormatting sqref="G64:L64 D47:D49">
    <cfRule type="cellIs" dxfId="33" priority="52" stopIfTrue="1" operator="equal">
      <formula>#REF!</formula>
    </cfRule>
  </conditionalFormatting>
  <conditionalFormatting sqref="A64:F82">
    <cfRule type="cellIs" dxfId="32" priority="50" stopIfTrue="1" operator="equal">
      <formula>0</formula>
    </cfRule>
  </conditionalFormatting>
  <conditionalFormatting sqref="D50">
    <cfRule type="cellIs" dxfId="31" priority="49" stopIfTrue="1" operator="equal">
      <formula>$D47</formula>
    </cfRule>
  </conditionalFormatting>
  <conditionalFormatting sqref="G65">
    <cfRule type="cellIs" dxfId="30" priority="48" stopIfTrue="1" operator="equal">
      <formula>$G64</formula>
    </cfRule>
  </conditionalFormatting>
  <conditionalFormatting sqref="G66">
    <cfRule type="cellIs" dxfId="29" priority="46" stopIfTrue="1" operator="equal">
      <formula>$G65</formula>
    </cfRule>
  </conditionalFormatting>
  <conditionalFormatting sqref="G67">
    <cfRule type="cellIs" dxfId="28" priority="44" stopIfTrue="1" operator="equal">
      <formula>$G66</formula>
    </cfRule>
  </conditionalFormatting>
  <conditionalFormatting sqref="G68">
    <cfRule type="cellIs" dxfId="27" priority="42" stopIfTrue="1" operator="equal">
      <formula>$G67</formula>
    </cfRule>
  </conditionalFormatting>
  <conditionalFormatting sqref="G69">
    <cfRule type="cellIs" dxfId="26" priority="40" stopIfTrue="1" operator="equal">
      <formula>$G68</formula>
    </cfRule>
  </conditionalFormatting>
  <conditionalFormatting sqref="G70">
    <cfRule type="cellIs" dxfId="25" priority="38" stopIfTrue="1" operator="equal">
      <formula>$G69</formula>
    </cfRule>
  </conditionalFormatting>
  <conditionalFormatting sqref="G71">
    <cfRule type="cellIs" dxfId="24" priority="36" stopIfTrue="1" operator="equal">
      <formula>$G70</formula>
    </cfRule>
  </conditionalFormatting>
  <conditionalFormatting sqref="G72:G74">
    <cfRule type="cellIs" dxfId="23" priority="32" stopIfTrue="1" operator="equal">
      <formula>#REF!</formula>
    </cfRule>
  </conditionalFormatting>
  <conditionalFormatting sqref="G75">
    <cfRule type="cellIs" dxfId="22" priority="30" stopIfTrue="1" operator="equal">
      <formula>$G72</formula>
    </cfRule>
  </conditionalFormatting>
  <conditionalFormatting sqref="G76">
    <cfRule type="cellIs" dxfId="21" priority="28" stopIfTrue="1" operator="equal">
      <formula>$G75</formula>
    </cfRule>
  </conditionalFormatting>
  <conditionalFormatting sqref="G77">
    <cfRule type="cellIs" dxfId="20" priority="26" stopIfTrue="1" operator="equal">
      <formula>$G76</formula>
    </cfRule>
  </conditionalFormatting>
  <conditionalFormatting sqref="G78">
    <cfRule type="cellIs" dxfId="19" priority="24" stopIfTrue="1" operator="equal">
      <formula>$G77</formula>
    </cfRule>
  </conditionalFormatting>
  <conditionalFormatting sqref="G79">
    <cfRule type="cellIs" dxfId="18" priority="22" stopIfTrue="1" operator="equal">
      <formula>$G78</formula>
    </cfRule>
  </conditionalFormatting>
  <conditionalFormatting sqref="G80">
    <cfRule type="cellIs" dxfId="17" priority="20" stopIfTrue="1" operator="equal">
      <formula>$G79</formula>
    </cfRule>
  </conditionalFormatting>
  <conditionalFormatting sqref="G81:G82">
    <cfRule type="cellIs" dxfId="16" priority="18" stopIfTrue="1" operator="equal">
      <formula>$G80</formula>
    </cfRule>
  </conditionalFormatting>
  <conditionalFormatting sqref="G83">
    <cfRule type="cellIs" dxfId="15" priority="16" stopIfTrue="1" operator="equal">
      <formula>$G81</formula>
    </cfRule>
  </conditionalFormatting>
  <conditionalFormatting sqref="A83:F83">
    <cfRule type="cellIs" dxfId="14" priority="15" stopIfTrue="1" operator="equal">
      <formula>0</formula>
    </cfRule>
  </conditionalFormatting>
  <conditionalFormatting sqref="G84">
    <cfRule type="cellIs" dxfId="13" priority="14" stopIfTrue="1" operator="equal">
      <formula>$G83</formula>
    </cfRule>
  </conditionalFormatting>
  <conditionalFormatting sqref="A84:F84">
    <cfRule type="cellIs" dxfId="12" priority="13" stopIfTrue="1" operator="equal">
      <formula>0</formula>
    </cfRule>
  </conditionalFormatting>
  <conditionalFormatting sqref="G85">
    <cfRule type="cellIs" dxfId="11" priority="12" stopIfTrue="1" operator="equal">
      <formula>$G84</formula>
    </cfRule>
  </conditionalFormatting>
  <conditionalFormatting sqref="A85:F85">
    <cfRule type="cellIs" dxfId="10" priority="11" stopIfTrue="1" operator="equal">
      <formula>0</formula>
    </cfRule>
  </conditionalFormatting>
  <conditionalFormatting sqref="G86">
    <cfRule type="cellIs" dxfId="9" priority="10" stopIfTrue="1" operator="equal">
      <formula>$G85</formula>
    </cfRule>
  </conditionalFormatting>
  <conditionalFormatting sqref="A86:F86">
    <cfRule type="cellIs" dxfId="8" priority="9" stopIfTrue="1" operator="equal">
      <formula>0</formula>
    </cfRule>
  </conditionalFormatting>
  <conditionalFormatting sqref="G87">
    <cfRule type="cellIs" dxfId="7" priority="8" stopIfTrue="1" operator="equal">
      <formula>$G86</formula>
    </cfRule>
  </conditionalFormatting>
  <conditionalFormatting sqref="A87:F87">
    <cfRule type="cellIs" dxfId="6" priority="7" stopIfTrue="1" operator="equal">
      <formula>0</formula>
    </cfRule>
  </conditionalFormatting>
  <conditionalFormatting sqref="G88:G90">
    <cfRule type="cellIs" dxfId="5" priority="6" stopIfTrue="1" operator="equal">
      <formula>$G87</formula>
    </cfRule>
  </conditionalFormatting>
  <conditionalFormatting sqref="A88:F90">
    <cfRule type="cellIs" dxfId="4" priority="5" stopIfTrue="1" operator="equal">
      <formula>0</formula>
    </cfRule>
  </conditionalFormatting>
  <conditionalFormatting sqref="G91">
    <cfRule type="cellIs" dxfId="3" priority="4" stopIfTrue="1" operator="equal">
      <formula>$G88</formula>
    </cfRule>
  </conditionalFormatting>
  <conditionalFormatting sqref="A91:F91">
    <cfRule type="cellIs" dxfId="2" priority="3" stopIfTrue="1" operator="equal">
      <formula>0</formula>
    </cfRule>
  </conditionalFormatting>
  <conditionalFormatting sqref="G92">
    <cfRule type="cellIs" dxfId="1" priority="2" stopIfTrue="1" operator="equal">
      <formula>$G91</formula>
    </cfRule>
  </conditionalFormatting>
  <conditionalFormatting sqref="A92:F92">
    <cfRule type="cellIs" dxfId="0" priority="1" stopIfTrue="1" operator="equal">
      <formula>0</formula>
    </cfRule>
  </conditionalFormatting>
  <pageMargins left="0.7" right="0.7" top="0.75" bottom="0.75" header="0.3" footer="0.3"/>
  <pageSetup paperSize="9" scale="52" orientation="landscape" verticalDpi="180" r:id="rId1"/>
  <rowBreaks count="2" manualBreakCount="2">
    <brk id="2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2025-11-13T13:59:02Z</dcterms:modified>
</cp:coreProperties>
</file>